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10 doprava změna 1" sheetId="1" r:id="rId1"/>
  </sheets>
  <definedNames/>
  <calcPr fullCalcOnLoad="1"/>
</workbook>
</file>

<file path=xl/sharedStrings.xml><?xml version="1.0" encoding="utf-8"?>
<sst xmlns="http://schemas.openxmlformats.org/spreadsheetml/2006/main" count="137" uniqueCount="103">
  <si>
    <t>Kapitola 50 - Fond rozvoje a reprodukce Královéhradeckého kraje rok 2007 - sumář - 3. návrh úprav</t>
  </si>
  <si>
    <t>Limit celkem od poč. roku:</t>
  </si>
  <si>
    <t>navýšení I.</t>
  </si>
  <si>
    <t>I. snížení limitu</t>
  </si>
  <si>
    <t xml:space="preserve">limit celkem </t>
  </si>
  <si>
    <t>navýšení II. ve 2 změně z rozpočtu kraje</t>
  </si>
  <si>
    <t>navýšení II.- 2 druhé změně rozpočtu-zapojení vratky</t>
  </si>
  <si>
    <t>Celkem</t>
  </si>
  <si>
    <t>Limit:</t>
  </si>
  <si>
    <t xml:space="preserve">I. uvolnění </t>
  </si>
  <si>
    <t>zůstatek k rozdělení</t>
  </si>
  <si>
    <t>I. zvýšení rozpočtu na zákl.rozhodnutí Zastupitelstva KHK) ZK 20/1276/07</t>
  </si>
  <si>
    <t xml:space="preserve">II. uvolnění </t>
  </si>
  <si>
    <t>převedení fin. prostředky na kap.10odbor -  akce DS//200- ZK/21/1343/2007 z 10.5.07. .</t>
  </si>
  <si>
    <t>zvýšení limitu  - za pojení  vratky Rada 6.6.2007 a Zastupitelstvo 21.6.2007</t>
  </si>
  <si>
    <t>zvýšení limitu  - z rozpočtu kraje</t>
  </si>
  <si>
    <t>celkem limit k uvolnění</t>
  </si>
  <si>
    <t>III. uvolnění</t>
  </si>
  <si>
    <t xml:space="preserve">zůstatek k rozdělení </t>
  </si>
  <si>
    <t>v tis. na 1 deset. místo</t>
  </si>
  <si>
    <t>Číslo
org.</t>
  </si>
  <si>
    <t>§</t>
  </si>
  <si>
    <t>Položka</t>
  </si>
  <si>
    <t>Číslo
akce</t>
  </si>
  <si>
    <t>Organizace
Název akce</t>
  </si>
  <si>
    <t>Správa a údržba silnic Královéhradeckého kraje</t>
  </si>
  <si>
    <t>celkem kapitálové výdaje</t>
  </si>
  <si>
    <t>II. 319     Rychnov nad Kněžnou - Rokytnice v Orl.h., stavba 3 a 4</t>
  </si>
  <si>
    <t>II. 303     Police nad Metují - přeložka</t>
  </si>
  <si>
    <t>celkem inv.transféry PO</t>
  </si>
  <si>
    <t>II. 310      Olešnice v Orlických horách - Kult - rekonstrukce krytu</t>
  </si>
  <si>
    <t>III. 3019   Úpice přeložka - 1. část</t>
  </si>
  <si>
    <t>II. 295     Vrchlabí - Špindlerův Mlýn - opěrné zdi</t>
  </si>
  <si>
    <t xml:space="preserve"> </t>
  </si>
  <si>
    <t>III. 30311  MK Hronov - přeložka vnitřní</t>
  </si>
  <si>
    <t xml:space="preserve">III. 31810  Tutleky - Lupenice </t>
  </si>
  <si>
    <t>Příprava SPZ Kvasiny - spolufinancování Královéhradeckého kraje</t>
  </si>
  <si>
    <t>II. 319 mosty ev.č. 319 - 002 a 319 - 003 Pěčín</t>
  </si>
  <si>
    <t>II. 298 most ev.č. 299-003 přes Metuji v Josefově</t>
  </si>
  <si>
    <t>Příprava staveb + příprava staveb EÚ</t>
  </si>
  <si>
    <t>III. 3034 Náchod ul. Borská</t>
  </si>
  <si>
    <t>III. 3086 Černilov -  průtah</t>
  </si>
  <si>
    <t>III. 302 2 - Havárie opěrné zdi  v obci Vižňov</t>
  </si>
  <si>
    <t>III. 285 11 - Havarie opěrné zdi na silnici v obci Rtyně</t>
  </si>
  <si>
    <t>II. 307 - Havárie opěrné zdi v obci Chvalkovice</t>
  </si>
  <si>
    <t>III. 567 2 - havarie opěrné zdi</t>
  </si>
  <si>
    <t>II. 300 Babí VI. etapa</t>
  </si>
  <si>
    <t>II. 286 Jičín ul. Vrchlického</t>
  </si>
  <si>
    <t>III. 302 2 Otovice, propust</t>
  </si>
  <si>
    <t>III: 318 6 Hřibiny</t>
  </si>
  <si>
    <t>II. 324 Nový Bydžov</t>
  </si>
  <si>
    <t>3042 Mezilečí</t>
  </si>
  <si>
    <t>II. 296 1 - opěrná zeď Jánské Lázně</t>
  </si>
  <si>
    <t>II. 252, 295, 297, 300 - škody po vichřici</t>
  </si>
  <si>
    <t>Rozděleno celkem</t>
  </si>
  <si>
    <t>Rozděleno:</t>
  </si>
  <si>
    <t>Rekapitulace:</t>
  </si>
  <si>
    <t>PS</t>
  </si>
  <si>
    <t>Úprava</t>
  </si>
  <si>
    <t>UR</t>
  </si>
  <si>
    <r>
      <t xml:space="preserve">Odvětví: </t>
    </r>
    <r>
      <rPr>
        <b/>
        <sz val="10"/>
        <rFont val="Arial"/>
        <family val="2"/>
      </rPr>
      <t>doprava</t>
    </r>
    <r>
      <rPr>
        <sz val="10"/>
        <rFont val="Arial"/>
        <family val="0"/>
      </rPr>
      <t xml:space="preserve"> ( kap. 10)</t>
    </r>
  </si>
  <si>
    <r>
      <t xml:space="preserve">Zdroj krytí        </t>
    </r>
    <r>
      <rPr>
        <sz val="10"/>
        <rFont val="Arial"/>
        <family val="2"/>
      </rPr>
      <t xml:space="preserve"> úvěr             </t>
    </r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</si>
  <si>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 xml:space="preserve">
</t>
    </r>
  </si>
  <si>
    <r>
      <t>Úprava akce-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usnesení Rady, Zastupitelstva KHK   č. 19/137/2007</t>
    </r>
  </si>
  <si>
    <r>
      <t xml:space="preserve">Upravený
rozpočet
</t>
    </r>
    <r>
      <rPr>
        <sz val="10"/>
        <rFont val="Arial"/>
        <family val="2"/>
      </rPr>
      <t>v tis. Kč</t>
    </r>
  </si>
  <si>
    <r>
      <t>Úprava akce-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usnesení  Zastupitelstva KHK   č ZK.21/1343/2007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</si>
  <si>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Rady, Zastupitelstva KHK   č.  ………</t>
    </r>
  </si>
  <si>
    <t>III. 31910 - 1 Most Dolní Rokytnice</t>
  </si>
  <si>
    <t>III 30326 - 2 Most Heřmánkovice</t>
  </si>
  <si>
    <t>III. 3027 - 2 Most Martínkovice</t>
  </si>
  <si>
    <t>DS/07/202</t>
  </si>
  <si>
    <t>DS/07/204</t>
  </si>
  <si>
    <t>DS/07/205</t>
  </si>
  <si>
    <t>DS/07/206</t>
  </si>
  <si>
    <t>DS/07/207</t>
  </si>
  <si>
    <t>DS/07/208</t>
  </si>
  <si>
    <t>DS/07/209</t>
  </si>
  <si>
    <t>DS/07/210</t>
  </si>
  <si>
    <t>DS/07/211</t>
  </si>
  <si>
    <t>DS/07/212</t>
  </si>
  <si>
    <t>DS/07/213</t>
  </si>
  <si>
    <t>DS/07/214</t>
  </si>
  <si>
    <t>DS/07/215</t>
  </si>
  <si>
    <t>DS/07/216</t>
  </si>
  <si>
    <t>DS/07/217</t>
  </si>
  <si>
    <t>DS/07/218</t>
  </si>
  <si>
    <t>DS/07/219</t>
  </si>
  <si>
    <t>DS/07/222</t>
  </si>
  <si>
    <t>DS/07/220</t>
  </si>
  <si>
    <t>DS/07/221</t>
  </si>
  <si>
    <t>DS/07/223</t>
  </si>
  <si>
    <t>DS/07/224</t>
  </si>
  <si>
    <t>DS/07/225</t>
  </si>
  <si>
    <t>DS/07/226</t>
  </si>
  <si>
    <t>DS/07/227</t>
  </si>
  <si>
    <t>DS/07/228</t>
  </si>
  <si>
    <t>DS/07/229</t>
  </si>
  <si>
    <t>DS/07/230</t>
  </si>
  <si>
    <t xml:space="preserve">nový limit po ZK/21/1343/2007 z 10.5.2007 </t>
  </si>
  <si>
    <t>Rada 6.6.2007 a Zastupitelstvo 21.6.2007</t>
  </si>
  <si>
    <r>
      <t>Změna dle Rady,Zast. č. .. - č. ..                      3</t>
    </r>
    <r>
      <rPr>
        <b/>
        <i/>
        <sz val="10"/>
        <rFont val="Arial"/>
        <family val="2"/>
      </rPr>
      <t>. změna rozpočtu KHK</t>
    </r>
  </si>
  <si>
    <r>
      <t xml:space="preserve">Změna dle ZK  21/1343/2007ze dne 10.5.2007                                        </t>
    </r>
    <r>
      <rPr>
        <b/>
        <sz val="10"/>
        <rFont val="Arial"/>
        <family val="2"/>
      </rPr>
      <t>2</t>
    </r>
    <r>
      <rPr>
        <b/>
        <i/>
        <sz val="10"/>
        <rFont val="Arial"/>
        <family val="2"/>
      </rPr>
      <t>. změna rozpočtu KHK</t>
    </r>
  </si>
  <si>
    <r>
      <t xml:space="preserve">Změna dle Rady,Zast. č.RK/2/166/02 č.ZK/19/1237/2007 -                 </t>
    </r>
    <r>
      <rPr>
        <b/>
        <sz val="10"/>
        <rFont val="Arial"/>
        <family val="2"/>
      </rPr>
      <t>1. změna rozpočtu KHK</t>
    </r>
    <r>
      <rPr>
        <sz val="10"/>
        <rFont val="Arial"/>
        <family val="0"/>
      </rPr>
      <t xml:space="preserve">.                    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</si>
</sst>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i/>
      <u val="single"/>
      <sz val="10"/>
      <name val="Arial"/>
      <family val="2"/>
    </font>
    <font>
      <sz val="12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164" fontId="9" fillId="0" borderId="3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4" fontId="10" fillId="0" borderId="5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10" fillId="0" borderId="8" xfId="0" applyNumberFormat="1" applyFont="1" applyBorder="1" applyAlignment="1">
      <alignment/>
    </xf>
    <xf numFmtId="164" fontId="11" fillId="0" borderId="5" xfId="0" applyNumberFormat="1" applyFont="1" applyBorder="1" applyAlignment="1">
      <alignment/>
    </xf>
    <xf numFmtId="0" fontId="8" fillId="0" borderId="1" xfId="0" applyFont="1" applyBorder="1" applyAlignment="1">
      <alignment/>
    </xf>
    <xf numFmtId="164" fontId="10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164" fontId="9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4" fontId="1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4" fontId="11" fillId="0" borderId="14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0" fillId="0" borderId="7" xfId="0" applyBorder="1" applyAlignment="1">
      <alignment/>
    </xf>
    <xf numFmtId="164" fontId="12" fillId="0" borderId="15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2" fillId="0" borderId="16" xfId="0" applyNumberFormat="1" applyFont="1" applyBorder="1" applyAlignment="1">
      <alignment/>
    </xf>
    <xf numFmtId="164" fontId="11" fillId="0" borderId="15" xfId="0" applyNumberFormat="1" applyFont="1" applyBorder="1" applyAlignment="1">
      <alignment/>
    </xf>
    <xf numFmtId="164" fontId="13" fillId="0" borderId="12" xfId="0" applyNumberFormat="1" applyFont="1" applyBorder="1" applyAlignment="1">
      <alignment/>
    </xf>
    <xf numFmtId="0" fontId="0" fillId="0" borderId="6" xfId="0" applyFill="1" applyBorder="1" applyAlignment="1">
      <alignment/>
    </xf>
    <xf numFmtId="164" fontId="14" fillId="0" borderId="15" xfId="0" applyNumberFormat="1" applyFont="1" applyBorder="1" applyAlignment="1">
      <alignment/>
    </xf>
    <xf numFmtId="164" fontId="13" fillId="0" borderId="15" xfId="0" applyNumberFormat="1" applyFont="1" applyBorder="1" applyAlignment="1">
      <alignment/>
    </xf>
    <xf numFmtId="164" fontId="14" fillId="0" borderId="16" xfId="0" applyNumberFormat="1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164" fontId="11" fillId="0" borderId="19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2" borderId="22" xfId="0" applyNumberFormat="1" applyFont="1" applyFill="1" applyBorder="1" applyAlignment="1">
      <alignment horizont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2" borderId="24" xfId="0" applyNumberFormat="1" applyFont="1" applyFill="1" applyBorder="1" applyAlignment="1">
      <alignment horizont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center" wrapText="1"/>
    </xf>
    <xf numFmtId="164" fontId="7" fillId="0" borderId="26" xfId="0" applyNumberFormat="1" applyFont="1" applyBorder="1" applyAlignment="1">
      <alignment horizontal="center" wrapText="1"/>
    </xf>
    <xf numFmtId="164" fontId="7" fillId="2" borderId="27" xfId="0" applyNumberFormat="1" applyFont="1" applyFill="1" applyBorder="1" applyAlignment="1">
      <alignment horizontal="center" wrapText="1"/>
    </xf>
    <xf numFmtId="164" fontId="7" fillId="0" borderId="28" xfId="0" applyNumberFormat="1" applyFont="1" applyBorder="1" applyAlignment="1">
      <alignment horizontal="center" wrapText="1"/>
    </xf>
    <xf numFmtId="164" fontId="7" fillId="2" borderId="29" xfId="0" applyNumberFormat="1" applyFont="1" applyFill="1" applyBorder="1" applyAlignment="1">
      <alignment horizontal="center" wrapText="1"/>
    </xf>
    <xf numFmtId="164" fontId="7" fillId="0" borderId="30" xfId="0" applyNumberFormat="1" applyFont="1" applyBorder="1" applyAlignment="1">
      <alignment horizontal="center" wrapText="1"/>
    </xf>
    <xf numFmtId="164" fontId="7" fillId="2" borderId="25" xfId="0" applyNumberFormat="1" applyFont="1" applyFill="1" applyBorder="1" applyAlignment="1">
      <alignment horizontal="center" wrapText="1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5" fillId="0" borderId="32" xfId="0" applyFont="1" applyBorder="1" applyAlignment="1">
      <alignment wrapText="1"/>
    </xf>
    <xf numFmtId="164" fontId="0" fillId="0" borderId="32" xfId="0" applyNumberFormat="1" applyFont="1" applyBorder="1" applyAlignment="1">
      <alignment/>
    </xf>
    <xf numFmtId="164" fontId="16" fillId="0" borderId="32" xfId="0" applyNumberFormat="1" applyFont="1" applyBorder="1" applyAlignment="1">
      <alignment/>
    </xf>
    <xf numFmtId="164" fontId="16" fillId="0" borderId="33" xfId="0" applyNumberFormat="1" applyFont="1" applyBorder="1" applyAlignment="1">
      <alignment/>
    </xf>
    <xf numFmtId="164" fontId="16" fillId="2" borderId="34" xfId="0" applyNumberFormat="1" applyFont="1" applyFill="1" applyBorder="1" applyAlignment="1">
      <alignment/>
    </xf>
    <xf numFmtId="164" fontId="16" fillId="0" borderId="11" xfId="0" applyNumberFormat="1" applyFont="1" applyBorder="1" applyAlignment="1">
      <alignment/>
    </xf>
    <xf numFmtId="164" fontId="16" fillId="2" borderId="31" xfId="0" applyNumberFormat="1" applyFont="1" applyFill="1" applyBorder="1" applyAlignment="1">
      <alignment/>
    </xf>
    <xf numFmtId="0" fontId="7" fillId="0" borderId="35" xfId="0" applyFont="1" applyBorder="1" applyAlignment="1">
      <alignment/>
    </xf>
    <xf numFmtId="0" fontId="0" fillId="0" borderId="36" xfId="0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2" borderId="37" xfId="0" applyNumberFormat="1" applyFont="1" applyFill="1" applyBorder="1" applyAlignment="1">
      <alignment/>
    </xf>
    <xf numFmtId="164" fontId="0" fillId="0" borderId="38" xfId="0" applyNumberFormat="1" applyFont="1" applyBorder="1" applyAlignment="1">
      <alignment/>
    </xf>
    <xf numFmtId="164" fontId="0" fillId="2" borderId="39" xfId="0" applyNumberFormat="1" applyFont="1" applyFill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2" borderId="35" xfId="0" applyNumberFormat="1" applyFont="1" applyFill="1" applyBorder="1" applyAlignment="1">
      <alignment/>
    </xf>
    <xf numFmtId="164" fontId="17" fillId="0" borderId="38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7" fillId="0" borderId="41" xfId="0" applyFont="1" applyBorder="1" applyAlignment="1">
      <alignment/>
    </xf>
    <xf numFmtId="164" fontId="7" fillId="0" borderId="41" xfId="0" applyNumberFormat="1" applyFont="1" applyBorder="1" applyAlignment="1">
      <alignment/>
    </xf>
    <xf numFmtId="164" fontId="7" fillId="2" borderId="42" xfId="0" applyNumberFormat="1" applyFont="1" applyFill="1" applyBorder="1" applyAlignment="1">
      <alignment horizontal="right"/>
    </xf>
    <xf numFmtId="164" fontId="7" fillId="0" borderId="43" xfId="0" applyNumberFormat="1" applyFont="1" applyBorder="1" applyAlignment="1">
      <alignment horizontal="right"/>
    </xf>
    <xf numFmtId="164" fontId="7" fillId="2" borderId="44" xfId="0" applyNumberFormat="1" applyFont="1" applyFill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7" fillId="2" borderId="40" xfId="0" applyNumberFormat="1" applyFont="1" applyFill="1" applyBorder="1" applyAlignment="1">
      <alignment horizontal="right"/>
    </xf>
    <xf numFmtId="164" fontId="18" fillId="0" borderId="43" xfId="0" applyNumberFormat="1" applyFont="1" applyBorder="1" applyAlignment="1">
      <alignment horizontal="right"/>
    </xf>
    <xf numFmtId="164" fontId="16" fillId="0" borderId="32" xfId="0" applyNumberFormat="1" applyFont="1" applyBorder="1" applyAlignment="1">
      <alignment horizontal="right" wrapText="1"/>
    </xf>
    <xf numFmtId="164" fontId="16" fillId="2" borderId="45" xfId="0" applyNumberFormat="1" applyFont="1" applyFill="1" applyBorder="1" applyAlignment="1">
      <alignment/>
    </xf>
    <xf numFmtId="164" fontId="7" fillId="0" borderId="32" xfId="0" applyNumberFormat="1" applyFont="1" applyBorder="1" applyAlignment="1">
      <alignment/>
    </xf>
    <xf numFmtId="164" fontId="0" fillId="2" borderId="45" xfId="0" applyNumberFormat="1" applyFont="1" applyFill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2" borderId="34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2" borderId="31" xfId="0" applyNumberFormat="1" applyFont="1" applyFill="1" applyBorder="1" applyAlignment="1">
      <alignment/>
    </xf>
    <xf numFmtId="0" fontId="7" fillId="0" borderId="36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15" fillId="0" borderId="47" xfId="0" applyFont="1" applyBorder="1" applyAlignment="1">
      <alignment/>
    </xf>
    <xf numFmtId="164" fontId="0" fillId="0" borderId="47" xfId="0" applyNumberFormat="1" applyFont="1" applyBorder="1" applyAlignment="1">
      <alignment/>
    </xf>
    <xf numFmtId="164" fontId="16" fillId="0" borderId="47" xfId="0" applyNumberFormat="1" applyFont="1" applyBorder="1" applyAlignment="1">
      <alignment/>
    </xf>
    <xf numFmtId="164" fontId="0" fillId="2" borderId="48" xfId="0" applyNumberFormat="1" applyFont="1" applyFill="1" applyBorder="1" applyAlignment="1">
      <alignment/>
    </xf>
    <xf numFmtId="164" fontId="0" fillId="0" borderId="49" xfId="0" applyNumberFormat="1" applyFont="1" applyBorder="1" applyAlignment="1">
      <alignment/>
    </xf>
    <xf numFmtId="164" fontId="0" fillId="2" borderId="50" xfId="0" applyNumberFormat="1" applyFont="1" applyFill="1" applyBorder="1" applyAlignment="1">
      <alignment/>
    </xf>
    <xf numFmtId="164" fontId="0" fillId="0" borderId="51" xfId="0" applyNumberFormat="1" applyFont="1" applyBorder="1" applyAlignment="1">
      <alignment/>
    </xf>
    <xf numFmtId="164" fontId="16" fillId="2" borderId="46" xfId="0" applyNumberFormat="1" applyFont="1" applyFill="1" applyBorder="1" applyAlignment="1">
      <alignment/>
    </xf>
    <xf numFmtId="0" fontId="0" fillId="0" borderId="36" xfId="0" applyFont="1" applyBorder="1" applyAlignment="1">
      <alignment wrapText="1"/>
    </xf>
    <xf numFmtId="164" fontId="0" fillId="0" borderId="36" xfId="0" applyNumberFormat="1" applyFont="1" applyBorder="1" applyAlignment="1">
      <alignment horizontal="right" wrapText="1"/>
    </xf>
    <xf numFmtId="164" fontId="19" fillId="2" borderId="35" xfId="0" applyNumberFormat="1" applyFont="1" applyFill="1" applyBorder="1" applyAlignment="1">
      <alignment/>
    </xf>
    <xf numFmtId="164" fontId="19" fillId="0" borderId="38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2" borderId="42" xfId="0" applyNumberFormat="1" applyFont="1" applyFill="1" applyBorder="1" applyAlignment="1">
      <alignment/>
    </xf>
    <xf numFmtId="164" fontId="7" fillId="0" borderId="43" xfId="0" applyNumberFormat="1" applyFont="1" applyBorder="1" applyAlignment="1">
      <alignment/>
    </xf>
    <xf numFmtId="164" fontId="7" fillId="2" borderId="44" xfId="0" applyNumberFormat="1" applyFont="1" applyFill="1" applyBorder="1" applyAlignment="1">
      <alignment/>
    </xf>
    <xf numFmtId="164" fontId="7" fillId="0" borderId="18" xfId="0" applyNumberFormat="1" applyFont="1" applyBorder="1" applyAlignment="1">
      <alignment/>
    </xf>
    <xf numFmtId="164" fontId="20" fillId="2" borderId="40" xfId="0" applyNumberFormat="1" applyFont="1" applyFill="1" applyBorder="1" applyAlignment="1">
      <alignment/>
    </xf>
    <xf numFmtId="164" fontId="20" fillId="0" borderId="43" xfId="0" applyNumberFormat="1" applyFont="1" applyBorder="1" applyAlignment="1">
      <alignment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15" fillId="0" borderId="53" xfId="0" applyFont="1" applyBorder="1" applyAlignment="1">
      <alignment wrapText="1"/>
    </xf>
    <xf numFmtId="0" fontId="7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7" fillId="0" borderId="40" xfId="0" applyFont="1" applyBorder="1" applyAlignment="1">
      <alignment/>
    </xf>
    <xf numFmtId="0" fontId="0" fillId="0" borderId="41" xfId="0" applyFont="1" applyBorder="1" applyAlignment="1">
      <alignment/>
    </xf>
    <xf numFmtId="164" fontId="7" fillId="2" borderId="40" xfId="0" applyNumberFormat="1" applyFont="1" applyFill="1" applyBorder="1" applyAlignment="1">
      <alignment/>
    </xf>
    <xf numFmtId="0" fontId="15" fillId="0" borderId="53" xfId="0" applyFont="1" applyBorder="1" applyAlignment="1">
      <alignment/>
    </xf>
    <xf numFmtId="164" fontId="17" fillId="0" borderId="33" xfId="0" applyNumberFormat="1" applyFont="1" applyBorder="1" applyAlignment="1">
      <alignment/>
    </xf>
    <xf numFmtId="164" fontId="0" fillId="2" borderId="40" xfId="0" applyNumberFormat="1" applyFont="1" applyFill="1" applyBorder="1" applyAlignment="1">
      <alignment/>
    </xf>
    <xf numFmtId="164" fontId="18" fillId="0" borderId="43" xfId="0" applyNumberFormat="1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47" xfId="0" applyFont="1" applyBorder="1" applyAlignment="1">
      <alignment/>
    </xf>
    <xf numFmtId="164" fontId="0" fillId="2" borderId="46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wrapText="1"/>
    </xf>
    <xf numFmtId="164" fontId="0" fillId="0" borderId="32" xfId="0" applyNumberFormat="1" applyFont="1" applyBorder="1" applyAlignment="1">
      <alignment horizontal="right" wrapText="1"/>
    </xf>
    <xf numFmtId="0" fontId="0" fillId="0" borderId="55" xfId="0" applyFont="1" applyBorder="1" applyAlignment="1">
      <alignment wrapText="1"/>
    </xf>
    <xf numFmtId="164" fontId="0" fillId="0" borderId="53" xfId="0" applyNumberFormat="1" applyFont="1" applyBorder="1" applyAlignment="1">
      <alignment/>
    </xf>
    <xf numFmtId="164" fontId="18" fillId="0" borderId="53" xfId="0" applyNumberFormat="1" applyFont="1" applyBorder="1" applyAlignment="1">
      <alignment/>
    </xf>
    <xf numFmtId="164" fontId="0" fillId="2" borderId="56" xfId="0" applyNumberFormat="1" applyFont="1" applyFill="1" applyBorder="1" applyAlignment="1">
      <alignment/>
    </xf>
    <xf numFmtId="164" fontId="0" fillId="0" borderId="57" xfId="0" applyNumberFormat="1" applyFont="1" applyBorder="1" applyAlignment="1">
      <alignment/>
    </xf>
    <xf numFmtId="164" fontId="0" fillId="2" borderId="58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16" fillId="2" borderId="52" xfId="0" applyNumberFormat="1" applyFont="1" applyFill="1" applyBorder="1" applyAlignment="1">
      <alignment/>
    </xf>
    <xf numFmtId="164" fontId="7" fillId="0" borderId="36" xfId="0" applyNumberFormat="1" applyFont="1" applyBorder="1" applyAlignment="1">
      <alignment/>
    </xf>
    <xf numFmtId="164" fontId="7" fillId="0" borderId="53" xfId="0" applyNumberFormat="1" applyFont="1" applyBorder="1" applyAlignment="1">
      <alignment/>
    </xf>
    <xf numFmtId="164" fontId="7" fillId="2" borderId="52" xfId="0" applyNumberFormat="1" applyFont="1" applyFill="1" applyBorder="1" applyAlignment="1">
      <alignment/>
    </xf>
    <xf numFmtId="164" fontId="18" fillId="0" borderId="57" xfId="0" applyNumberFormat="1" applyFont="1" applyBorder="1" applyAlignment="1">
      <alignment/>
    </xf>
    <xf numFmtId="0" fontId="15" fillId="0" borderId="47" xfId="0" applyFont="1" applyBorder="1" applyAlignment="1">
      <alignment wrapText="1"/>
    </xf>
    <xf numFmtId="164" fontId="18" fillId="0" borderId="47" xfId="0" applyNumberFormat="1" applyFont="1" applyBorder="1" applyAlignment="1">
      <alignment/>
    </xf>
    <xf numFmtId="164" fontId="19" fillId="2" borderId="52" xfId="0" applyNumberFormat="1" applyFont="1" applyFill="1" applyBorder="1" applyAlignment="1">
      <alignment/>
    </xf>
    <xf numFmtId="164" fontId="19" fillId="0" borderId="57" xfId="0" applyNumberFormat="1" applyFont="1" applyBorder="1" applyAlignment="1">
      <alignment/>
    </xf>
    <xf numFmtId="164" fontId="20" fillId="2" borderId="35" xfId="0" applyNumberFormat="1" applyFont="1" applyFill="1" applyBorder="1" applyAlignment="1">
      <alignment/>
    </xf>
    <xf numFmtId="164" fontId="20" fillId="0" borderId="38" xfId="0" applyNumberFormat="1" applyFont="1" applyBorder="1" applyAlignment="1">
      <alignment/>
    </xf>
    <xf numFmtId="164" fontId="7" fillId="0" borderId="47" xfId="0" applyNumberFormat="1" applyFont="1" applyBorder="1" applyAlignment="1">
      <alignment/>
    </xf>
    <xf numFmtId="164" fontId="0" fillId="0" borderId="43" xfId="0" applyNumberFormat="1" applyFont="1" applyBorder="1" applyAlignment="1">
      <alignment/>
    </xf>
    <xf numFmtId="164" fontId="0" fillId="2" borderId="44" xfId="0" applyNumberFormat="1" applyFont="1" applyFill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2" borderId="52" xfId="0" applyNumberFormat="1" applyFont="1" applyFill="1" applyBorder="1" applyAlignment="1">
      <alignment/>
    </xf>
    <xf numFmtId="164" fontId="17" fillId="0" borderId="57" xfId="0" applyNumberFormat="1" applyFont="1" applyBorder="1" applyAlignment="1">
      <alignment/>
    </xf>
    <xf numFmtId="0" fontId="15" fillId="0" borderId="36" xfId="0" applyFont="1" applyBorder="1" applyAlignment="1">
      <alignment/>
    </xf>
    <xf numFmtId="0" fontId="7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7" fillId="0" borderId="60" xfId="0" applyFont="1" applyBorder="1" applyAlignment="1">
      <alignment/>
    </xf>
    <xf numFmtId="164" fontId="0" fillId="0" borderId="60" xfId="0" applyNumberFormat="1" applyFont="1" applyBorder="1" applyAlignment="1">
      <alignment/>
    </xf>
    <xf numFmtId="164" fontId="7" fillId="0" borderId="60" xfId="0" applyNumberFormat="1" applyFont="1" applyBorder="1" applyAlignment="1">
      <alignment/>
    </xf>
    <xf numFmtId="164" fontId="0" fillId="2" borderId="61" xfId="0" applyNumberFormat="1" applyFont="1" applyFill="1" applyBorder="1" applyAlignment="1">
      <alignment/>
    </xf>
    <xf numFmtId="164" fontId="0" fillId="0" borderId="62" xfId="0" applyNumberFormat="1" applyFont="1" applyBorder="1" applyAlignment="1">
      <alignment/>
    </xf>
    <xf numFmtId="164" fontId="0" fillId="2" borderId="63" xfId="0" applyNumberFormat="1" applyFont="1" applyFill="1" applyBorder="1" applyAlignment="1">
      <alignment/>
    </xf>
    <xf numFmtId="164" fontId="0" fillId="0" borderId="64" xfId="0" applyNumberFormat="1" applyFont="1" applyBorder="1" applyAlignment="1">
      <alignment/>
    </xf>
    <xf numFmtId="164" fontId="7" fillId="2" borderId="59" xfId="0" applyNumberFormat="1" applyFont="1" applyFill="1" applyBorder="1" applyAlignment="1">
      <alignment/>
    </xf>
    <xf numFmtId="164" fontId="18" fillId="0" borderId="62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9" fillId="0" borderId="21" xfId="0" applyFont="1" applyBorder="1" applyAlignment="1">
      <alignment/>
    </xf>
    <xf numFmtId="164" fontId="11" fillId="0" borderId="21" xfId="0" applyNumberFormat="1" applyFont="1" applyBorder="1" applyAlignment="1">
      <alignment/>
    </xf>
    <xf numFmtId="164" fontId="11" fillId="2" borderId="22" xfId="0" applyNumberFormat="1" applyFont="1" applyFill="1" applyBorder="1" applyAlignment="1">
      <alignment/>
    </xf>
    <xf numFmtId="164" fontId="11" fillId="3" borderId="23" xfId="0" applyNumberFormat="1" applyFont="1" applyFill="1" applyBorder="1" applyAlignment="1">
      <alignment/>
    </xf>
    <xf numFmtId="164" fontId="11" fillId="2" borderId="20" xfId="0" applyNumberFormat="1" applyFont="1" applyFill="1" applyBorder="1" applyAlignment="1">
      <alignment/>
    </xf>
    <xf numFmtId="164" fontId="11" fillId="3" borderId="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2" xfId="0" applyFont="1" applyBorder="1" applyAlignment="1">
      <alignment/>
    </xf>
    <xf numFmtId="164" fontId="10" fillId="0" borderId="24" xfId="0" applyNumberFormat="1" applyFont="1" applyBorder="1" applyAlignment="1">
      <alignment/>
    </xf>
    <xf numFmtId="164" fontId="11" fillId="0" borderId="21" xfId="0" applyNumberFormat="1" applyFont="1" applyBorder="1" applyAlignment="1">
      <alignment horizontal="center"/>
    </xf>
    <xf numFmtId="164" fontId="11" fillId="0" borderId="23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7" xfId="0" applyNumberFormat="1" applyFont="1" applyBorder="1" applyAlignment="1">
      <alignment/>
    </xf>
    <xf numFmtId="164" fontId="0" fillId="0" borderId="39" xfId="0" applyNumberFormat="1" applyFont="1" applyBorder="1" applyAlignment="1">
      <alignment/>
    </xf>
    <xf numFmtId="164" fontId="10" fillId="0" borderId="36" xfId="0" applyNumberFormat="1" applyFont="1" applyBorder="1" applyAlignment="1">
      <alignment/>
    </xf>
    <xf numFmtId="164" fontId="10" fillId="2" borderId="36" xfId="0" applyNumberFormat="1" applyFont="1" applyFill="1" applyBorder="1" applyAlignment="1">
      <alignment/>
    </xf>
    <xf numFmtId="164" fontId="10" fillId="0" borderId="38" xfId="0" applyNumberFormat="1" applyFont="1" applyBorder="1" applyAlignment="1">
      <alignment/>
    </xf>
    <xf numFmtId="164" fontId="22" fillId="2" borderId="3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" fontId="7" fillId="0" borderId="18" xfId="0" applyNumberFormat="1" applyFont="1" applyBorder="1" applyAlignment="1">
      <alignment/>
    </xf>
    <xf numFmtId="164" fontId="0" fillId="0" borderId="44" xfId="0" applyNumberFormat="1" applyFont="1" applyBorder="1" applyAlignment="1">
      <alignment/>
    </xf>
    <xf numFmtId="164" fontId="11" fillId="0" borderId="41" xfId="0" applyNumberFormat="1" applyFont="1" applyBorder="1" applyAlignment="1">
      <alignment/>
    </xf>
    <xf numFmtId="164" fontId="10" fillId="2" borderId="41" xfId="0" applyNumberFormat="1" applyFont="1" applyFill="1" applyBorder="1" applyAlignment="1">
      <alignment/>
    </xf>
    <xf numFmtId="164" fontId="9" fillId="3" borderId="41" xfId="0" applyNumberFormat="1" applyFont="1" applyFill="1" applyBorder="1" applyAlignment="1">
      <alignment/>
    </xf>
    <xf numFmtId="164" fontId="9" fillId="2" borderId="41" xfId="0" applyNumberFormat="1" applyFont="1" applyFill="1" applyBorder="1" applyAlignment="1">
      <alignment/>
    </xf>
    <xf numFmtId="164" fontId="11" fillId="2" borderId="41" xfId="0" applyNumberFormat="1" applyFont="1" applyFill="1" applyBorder="1" applyAlignment="1">
      <alignment/>
    </xf>
    <xf numFmtId="164" fontId="9" fillId="3" borderId="43" xfId="0" applyNumberFormat="1" applyFont="1" applyFill="1" applyBorder="1" applyAlignment="1">
      <alignment/>
    </xf>
    <xf numFmtId="164" fontId="0" fillId="2" borderId="53" xfId="0" applyNumberFormat="1" applyFont="1" applyFill="1" applyBorder="1" applyAlignment="1">
      <alignment/>
    </xf>
    <xf numFmtId="164" fontId="0" fillId="0" borderId="56" xfId="0" applyNumberFormat="1" applyFont="1" applyBorder="1" applyAlignment="1">
      <alignment/>
    </xf>
    <xf numFmtId="164" fontId="7" fillId="2" borderId="47" xfId="0" applyNumberFormat="1" applyFont="1" applyFill="1" applyBorder="1" applyAlignment="1">
      <alignment/>
    </xf>
    <xf numFmtId="164" fontId="0" fillId="2" borderId="36" xfId="0" applyNumberFormat="1" applyFont="1" applyFill="1" applyBorder="1" applyAlignment="1">
      <alignment/>
    </xf>
    <xf numFmtId="164" fontId="0" fillId="0" borderId="37" xfId="0" applyNumberFormat="1" applyFont="1" applyBorder="1" applyAlignment="1">
      <alignment/>
    </xf>
    <xf numFmtId="164" fontId="0" fillId="2" borderId="60" xfId="0" applyNumberFormat="1" applyFont="1" applyFill="1" applyBorder="1" applyAlignment="1">
      <alignment/>
    </xf>
    <xf numFmtId="164" fontId="0" fillId="0" borderId="61" xfId="0" applyNumberFormat="1" applyFont="1" applyBorder="1" applyAlignment="1">
      <alignment/>
    </xf>
    <xf numFmtId="164" fontId="7" fillId="2" borderId="60" xfId="0" applyNumberFormat="1" applyFont="1" applyFill="1" applyBorder="1" applyAlignment="1">
      <alignment/>
    </xf>
    <xf numFmtId="164" fontId="7" fillId="2" borderId="53" xfId="0" applyNumberFormat="1" applyFont="1" applyFill="1" applyBorder="1" applyAlignment="1">
      <alignment/>
    </xf>
    <xf numFmtId="164" fontId="0" fillId="2" borderId="41" xfId="0" applyNumberFormat="1" applyFont="1" applyFill="1" applyBorder="1" applyAlignment="1">
      <alignment/>
    </xf>
    <xf numFmtId="164" fontId="0" fillId="0" borderId="42" xfId="0" applyNumberFormat="1" applyFont="1" applyBorder="1" applyAlignment="1">
      <alignment/>
    </xf>
    <xf numFmtId="164" fontId="7" fillId="2" borderId="41" xfId="0" applyNumberFormat="1" applyFont="1" applyFill="1" applyBorder="1" applyAlignment="1">
      <alignment/>
    </xf>
    <xf numFmtId="164" fontId="0" fillId="2" borderId="32" xfId="0" applyNumberFormat="1" applyFont="1" applyFill="1" applyBorder="1" applyAlignment="1">
      <alignment/>
    </xf>
    <xf numFmtId="164" fontId="0" fillId="0" borderId="45" xfId="0" applyNumberFormat="1" applyFont="1" applyBorder="1" applyAlignment="1">
      <alignment/>
    </xf>
    <xf numFmtId="164" fontId="7" fillId="2" borderId="32" xfId="0" applyNumberFormat="1" applyFont="1" applyFill="1" applyBorder="1" applyAlignment="1">
      <alignment/>
    </xf>
    <xf numFmtId="164" fontId="18" fillId="0" borderId="33" xfId="0" applyNumberFormat="1" applyFont="1" applyBorder="1" applyAlignment="1">
      <alignment/>
    </xf>
    <xf numFmtId="164" fontId="7" fillId="2" borderId="3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7" fillId="0" borderId="65" xfId="0" applyFont="1" applyBorder="1" applyAlignment="1">
      <alignment/>
    </xf>
    <xf numFmtId="0" fontId="7" fillId="0" borderId="66" xfId="0" applyFont="1" applyBorder="1" applyAlignment="1">
      <alignment/>
    </xf>
    <xf numFmtId="164" fontId="0" fillId="0" borderId="66" xfId="0" applyNumberFormat="1" applyFont="1" applyBorder="1" applyAlignment="1">
      <alignment/>
    </xf>
    <xf numFmtId="164" fontId="7" fillId="0" borderId="66" xfId="0" applyNumberFormat="1" applyFont="1" applyBorder="1" applyAlignment="1">
      <alignment/>
    </xf>
    <xf numFmtId="164" fontId="0" fillId="2" borderId="66" xfId="0" applyNumberFormat="1" applyFont="1" applyFill="1" applyBorder="1" applyAlignment="1">
      <alignment/>
    </xf>
    <xf numFmtId="164" fontId="0" fillId="0" borderId="67" xfId="0" applyNumberFormat="1" applyFont="1" applyBorder="1" applyAlignment="1">
      <alignment/>
    </xf>
    <xf numFmtId="164" fontId="18" fillId="0" borderId="68" xfId="0" applyNumberFormat="1" applyFont="1" applyBorder="1" applyAlignment="1">
      <alignment/>
    </xf>
    <xf numFmtId="164" fontId="7" fillId="2" borderId="65" xfId="0" applyNumberFormat="1" applyFont="1" applyFill="1" applyBorder="1" applyAlignment="1">
      <alignment/>
    </xf>
    <xf numFmtId="0" fontId="0" fillId="0" borderId="13" xfId="0" applyBorder="1" applyAlignment="1">
      <alignment/>
    </xf>
    <xf numFmtId="164" fontId="0" fillId="0" borderId="1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125"/>
  <sheetViews>
    <sheetView tabSelected="1" workbookViewId="0" topLeftCell="D1">
      <selection activeCell="J21" sqref="J21"/>
    </sheetView>
  </sheetViews>
  <sheetFormatPr defaultColWidth="9.140625" defaultRowHeight="12.75"/>
  <cols>
    <col min="1" max="1" width="5.7109375" style="0" customWidth="1"/>
    <col min="2" max="2" width="5.140625" style="0" customWidth="1"/>
    <col min="3" max="3" width="7.7109375" style="0" customWidth="1"/>
    <col min="4" max="4" width="9.57421875" style="0" customWidth="1"/>
    <col min="5" max="5" width="37.28125" style="0" customWidth="1"/>
    <col min="6" max="6" width="11.28125" style="0" customWidth="1"/>
    <col min="7" max="7" width="13.00390625" style="0" customWidth="1"/>
    <col min="8" max="8" width="12.7109375" style="0" customWidth="1"/>
    <col min="9" max="11" width="15.421875" style="0" customWidth="1"/>
    <col min="12" max="12" width="12.8515625" style="0" customWidth="1"/>
    <col min="13" max="13" width="15.421875" style="0" customWidth="1"/>
    <col min="20" max="22" width="7.28125" style="0" customWidth="1"/>
  </cols>
  <sheetData>
    <row r="1" spans="1:6" ht="11.25" customHeight="1">
      <c r="A1" s="1"/>
      <c r="B1" s="1"/>
      <c r="C1" s="1"/>
      <c r="D1" s="1"/>
      <c r="E1" s="1"/>
      <c r="F1" s="1"/>
    </row>
    <row r="2" spans="1:8" s="4" customFormat="1" ht="17.25" customHeight="1">
      <c r="A2" s="2" t="s">
        <v>0</v>
      </c>
      <c r="B2" s="3"/>
      <c r="C2" s="3"/>
      <c r="D2" s="3"/>
      <c r="E2" s="3"/>
      <c r="F2" s="3"/>
      <c r="G2" s="3"/>
      <c r="H2" s="3"/>
    </row>
    <row r="3" spans="1:8" s="4" customFormat="1" ht="12.75" customHeight="1" thickBot="1">
      <c r="A3" s="2"/>
      <c r="B3" s="3"/>
      <c r="C3" s="3"/>
      <c r="D3" s="3"/>
      <c r="E3" s="3"/>
      <c r="F3" s="3"/>
      <c r="G3" s="3"/>
      <c r="H3" s="3"/>
    </row>
    <row r="4" spans="1:13" s="4" customFormat="1" ht="15" customHeight="1" thickBot="1">
      <c r="A4" s="2"/>
      <c r="B4" s="3"/>
      <c r="C4" s="3"/>
      <c r="D4" s="3"/>
      <c r="E4" s="5" t="s">
        <v>1</v>
      </c>
      <c r="F4" s="6"/>
      <c r="G4" s="7">
        <v>100000</v>
      </c>
      <c r="H4" s="8"/>
      <c r="I4" s="9"/>
      <c r="J4" s="9"/>
      <c r="K4" s="9"/>
      <c r="L4" s="9"/>
      <c r="M4" s="9"/>
    </row>
    <row r="5" spans="1:13" ht="15" customHeight="1">
      <c r="A5" s="4"/>
      <c r="B5" s="4"/>
      <c r="C5" s="4"/>
      <c r="E5" s="10" t="s">
        <v>2</v>
      </c>
      <c r="F5" s="11"/>
      <c r="G5" s="12">
        <v>1137.8</v>
      </c>
      <c r="H5" s="13"/>
      <c r="I5" s="13"/>
      <c r="J5" s="13"/>
      <c r="K5" s="13"/>
      <c r="L5" s="13"/>
      <c r="M5" s="13"/>
    </row>
    <row r="6" spans="1:13" ht="15" customHeight="1">
      <c r="A6" s="4"/>
      <c r="B6" s="4"/>
      <c r="C6" s="4"/>
      <c r="E6" s="14" t="s">
        <v>3</v>
      </c>
      <c r="F6" s="15"/>
      <c r="G6" s="16">
        <v>-3000</v>
      </c>
      <c r="H6" s="13"/>
      <c r="I6" s="13"/>
      <c r="J6" s="13"/>
      <c r="K6" s="13"/>
      <c r="L6" s="13"/>
      <c r="M6" s="13"/>
    </row>
    <row r="7" spans="1:13" ht="15" customHeight="1">
      <c r="A7" s="4"/>
      <c r="B7" s="4"/>
      <c r="C7" s="4"/>
      <c r="E7" s="10" t="s">
        <v>4</v>
      </c>
      <c r="F7" s="11"/>
      <c r="G7" s="17">
        <f>SUM(G4:G6)</f>
        <v>98137.8</v>
      </c>
      <c r="H7" s="13"/>
      <c r="I7" s="13"/>
      <c r="J7" s="13"/>
      <c r="K7" s="13"/>
      <c r="L7" s="13"/>
      <c r="M7" s="13"/>
    </row>
    <row r="8" spans="1:13" ht="15" customHeight="1">
      <c r="A8" s="4"/>
      <c r="B8" s="4"/>
      <c r="C8" s="4"/>
      <c r="E8" s="14" t="s">
        <v>5</v>
      </c>
      <c r="F8" s="15"/>
      <c r="G8" s="16">
        <v>50000</v>
      </c>
      <c r="H8" s="13"/>
      <c r="I8" s="13"/>
      <c r="J8" s="13"/>
      <c r="K8" s="13"/>
      <c r="L8" s="13"/>
      <c r="M8" s="13"/>
    </row>
    <row r="9" spans="1:13" ht="15" customHeight="1" thickBot="1">
      <c r="A9" s="4"/>
      <c r="B9" s="4"/>
      <c r="C9" s="4"/>
      <c r="E9" s="10" t="s">
        <v>6</v>
      </c>
      <c r="F9" s="11"/>
      <c r="G9" s="12">
        <v>23232.8</v>
      </c>
      <c r="H9" s="13"/>
      <c r="I9" s="13"/>
      <c r="J9" s="13"/>
      <c r="K9" s="13"/>
      <c r="L9" s="13"/>
      <c r="M9" s="13"/>
    </row>
    <row r="10" spans="1:13" ht="15" customHeight="1" thickBot="1">
      <c r="A10" t="s">
        <v>60</v>
      </c>
      <c r="E10" s="18" t="s">
        <v>7</v>
      </c>
      <c r="F10" s="6"/>
      <c r="G10" s="7">
        <f>SUM(G7:G9)</f>
        <v>171370.59999999998</v>
      </c>
      <c r="H10" s="13"/>
      <c r="I10" s="13"/>
      <c r="J10" s="13"/>
      <c r="K10" s="13"/>
      <c r="L10" s="13"/>
      <c r="M10" s="13"/>
    </row>
    <row r="11" spans="7:13" ht="15" customHeight="1" thickBot="1">
      <c r="G11" s="19"/>
      <c r="H11" s="13"/>
      <c r="I11" s="13"/>
      <c r="J11" s="13"/>
      <c r="K11" s="13"/>
      <c r="L11" s="13"/>
      <c r="M11" s="13"/>
    </row>
    <row r="12" spans="1:13" ht="15" customHeight="1" thickBot="1">
      <c r="A12" s="18" t="s">
        <v>8</v>
      </c>
      <c r="B12" s="20"/>
      <c r="C12" s="20"/>
      <c r="D12" s="21"/>
      <c r="E12" s="21"/>
      <c r="F12" s="21"/>
      <c r="G12" s="22">
        <v>100000</v>
      </c>
      <c r="H12" s="13"/>
      <c r="I12" s="13"/>
      <c r="J12" s="13"/>
      <c r="K12" s="13"/>
      <c r="L12" s="13"/>
      <c r="M12" s="13"/>
    </row>
    <row r="13" spans="1:13" ht="15" customHeight="1">
      <c r="A13" s="23" t="s">
        <v>9</v>
      </c>
      <c r="B13" s="24"/>
      <c r="C13" s="24"/>
      <c r="D13" s="25"/>
      <c r="E13" s="25"/>
      <c r="F13" s="25"/>
      <c r="G13" s="26">
        <v>-100000</v>
      </c>
      <c r="H13" s="13"/>
      <c r="I13" s="13"/>
      <c r="J13" s="13"/>
      <c r="K13" s="13"/>
      <c r="L13" s="13"/>
      <c r="M13" s="13"/>
    </row>
    <row r="14" spans="1:13" ht="15" customHeight="1">
      <c r="A14" s="14" t="s">
        <v>10</v>
      </c>
      <c r="B14" s="15"/>
      <c r="C14" s="15"/>
      <c r="D14" s="27"/>
      <c r="E14" s="27"/>
      <c r="F14" s="27"/>
      <c r="G14" s="28">
        <v>0</v>
      </c>
      <c r="H14" s="29"/>
      <c r="I14" s="13"/>
      <c r="J14" s="13"/>
      <c r="K14" s="13"/>
      <c r="L14" s="13"/>
      <c r="M14" s="13"/>
    </row>
    <row r="15" spans="1:13" ht="15" customHeight="1">
      <c r="A15" s="14" t="s">
        <v>11</v>
      </c>
      <c r="B15" s="15"/>
      <c r="C15" s="15"/>
      <c r="D15" s="30"/>
      <c r="E15" s="30"/>
      <c r="F15" s="30"/>
      <c r="G15" s="31">
        <v>1137.8</v>
      </c>
      <c r="H15" s="25"/>
      <c r="I15" s="32"/>
      <c r="J15" s="32"/>
      <c r="K15" s="32"/>
      <c r="L15" s="32"/>
      <c r="M15" s="32"/>
    </row>
    <row r="16" spans="1:13" ht="15" customHeight="1">
      <c r="A16" s="14" t="s">
        <v>12</v>
      </c>
      <c r="B16" s="15"/>
      <c r="C16" s="15"/>
      <c r="D16" s="30"/>
      <c r="E16" s="30"/>
      <c r="F16" s="30"/>
      <c r="G16" s="33">
        <v>-1137.8</v>
      </c>
      <c r="H16" s="25"/>
      <c r="I16" s="32"/>
      <c r="J16" s="32"/>
      <c r="K16" s="32"/>
      <c r="L16" s="32"/>
      <c r="M16" s="32"/>
    </row>
    <row r="17" spans="1:13" ht="15" customHeight="1">
      <c r="A17" s="14" t="s">
        <v>10</v>
      </c>
      <c r="B17" s="15"/>
      <c r="C17" s="15"/>
      <c r="D17" s="30"/>
      <c r="E17" s="30"/>
      <c r="F17" s="30"/>
      <c r="G17" s="34">
        <v>0</v>
      </c>
      <c r="H17" s="13"/>
      <c r="I17" s="32"/>
      <c r="J17" s="32"/>
      <c r="K17" s="32"/>
      <c r="L17" s="32"/>
      <c r="M17" s="32"/>
    </row>
    <row r="18" spans="1:13" ht="15" customHeight="1">
      <c r="A18" s="14" t="s">
        <v>13</v>
      </c>
      <c r="B18" s="238"/>
      <c r="C18" s="238"/>
      <c r="D18" s="27"/>
      <c r="E18" s="27"/>
      <c r="F18" s="25"/>
      <c r="G18" s="35">
        <v>-3000</v>
      </c>
      <c r="H18" s="13"/>
      <c r="I18" s="32"/>
      <c r="J18" s="32"/>
      <c r="K18" s="32"/>
      <c r="L18" s="32"/>
      <c r="M18" s="32"/>
    </row>
    <row r="19" spans="1:13" ht="15" customHeight="1">
      <c r="A19" s="14"/>
      <c r="B19" s="15" t="s">
        <v>98</v>
      </c>
      <c r="C19" s="15"/>
      <c r="D19" s="30"/>
      <c r="E19" s="30"/>
      <c r="F19" s="30"/>
      <c r="G19" s="38">
        <v>98137.8</v>
      </c>
      <c r="H19" s="13"/>
      <c r="I19" s="32"/>
      <c r="J19" s="32"/>
      <c r="K19" s="32"/>
      <c r="L19" s="32"/>
      <c r="M19" s="32"/>
    </row>
    <row r="20" spans="1:13" ht="15" customHeight="1">
      <c r="A20" s="14"/>
      <c r="B20" s="15" t="s">
        <v>10</v>
      </c>
      <c r="C20" s="15"/>
      <c r="D20" s="30"/>
      <c r="E20" s="30"/>
      <c r="F20" s="30"/>
      <c r="G20" s="38">
        <v>0</v>
      </c>
      <c r="H20" s="13"/>
      <c r="I20" s="32"/>
      <c r="J20" s="32"/>
      <c r="K20" s="32"/>
      <c r="L20" s="32"/>
      <c r="M20" s="32"/>
    </row>
    <row r="21" spans="1:13" ht="15" customHeight="1">
      <c r="A21" s="14" t="s">
        <v>14</v>
      </c>
      <c r="B21" s="15"/>
      <c r="C21" s="15"/>
      <c r="D21" s="30"/>
      <c r="E21" s="30"/>
      <c r="F21" s="30"/>
      <c r="G21" s="34">
        <v>23232.8</v>
      </c>
      <c r="H21" s="13"/>
      <c r="I21" s="32"/>
      <c r="J21" s="32"/>
      <c r="K21" s="32"/>
      <c r="L21" s="32"/>
      <c r="M21" s="32"/>
    </row>
    <row r="22" spans="1:13" ht="15" customHeight="1">
      <c r="A22" s="36" t="s">
        <v>15</v>
      </c>
      <c r="B22" s="15"/>
      <c r="C22" s="15"/>
      <c r="D22" s="30"/>
      <c r="E22" s="30" t="s">
        <v>99</v>
      </c>
      <c r="F22" s="30"/>
      <c r="G22" s="37">
        <v>50000</v>
      </c>
      <c r="H22" s="13"/>
      <c r="I22" s="32"/>
      <c r="J22" s="32"/>
      <c r="K22" s="32"/>
      <c r="L22" s="32"/>
      <c r="M22" s="32"/>
    </row>
    <row r="23" spans="1:13" ht="15" customHeight="1">
      <c r="A23" s="14" t="s">
        <v>16</v>
      </c>
      <c r="B23" s="15"/>
      <c r="C23" s="15"/>
      <c r="D23" s="30"/>
      <c r="E23" s="30"/>
      <c r="F23" s="30"/>
      <c r="G23" s="38">
        <f>SUM(G21:G22)</f>
        <v>73232.8</v>
      </c>
      <c r="H23" s="13"/>
      <c r="I23" s="32"/>
      <c r="J23" s="32"/>
      <c r="K23" s="32"/>
      <c r="L23" s="32"/>
      <c r="M23" s="32"/>
    </row>
    <row r="24" spans="1:13" ht="15" customHeight="1">
      <c r="A24" s="10" t="s">
        <v>17</v>
      </c>
      <c r="B24" s="11"/>
      <c r="C24" s="11"/>
      <c r="D24" s="25"/>
      <c r="E24" s="25"/>
      <c r="F24" s="25"/>
      <c r="G24" s="39">
        <v>-65435.7</v>
      </c>
      <c r="H24" s="13"/>
      <c r="I24" s="13"/>
      <c r="J24" s="13"/>
      <c r="K24" s="13"/>
      <c r="L24" s="13"/>
      <c r="M24" s="13"/>
    </row>
    <row r="25" spans="1:13" ht="15" customHeight="1" thickBot="1">
      <c r="A25" s="40" t="s">
        <v>18</v>
      </c>
      <c r="B25" s="41"/>
      <c r="C25" s="41"/>
      <c r="D25" s="42"/>
      <c r="E25" s="42"/>
      <c r="F25" s="42"/>
      <c r="G25" s="43">
        <f>SUM(G23:G24)</f>
        <v>7797.100000000006</v>
      </c>
      <c r="H25" s="13"/>
      <c r="I25" s="13"/>
      <c r="J25" s="13"/>
      <c r="K25" s="13"/>
      <c r="L25" s="13"/>
      <c r="M25" s="13"/>
    </row>
    <row r="26" spans="1:13" ht="15" customHeight="1" thickBot="1">
      <c r="A26" s="11"/>
      <c r="B26" s="11"/>
      <c r="C26" s="11"/>
      <c r="D26" s="25"/>
      <c r="E26" s="25"/>
      <c r="F26" s="25"/>
      <c r="G26" s="44"/>
      <c r="H26" s="13" t="s">
        <v>19</v>
      </c>
      <c r="I26" s="13"/>
      <c r="J26" s="13"/>
      <c r="K26" s="13"/>
      <c r="L26" s="13"/>
      <c r="M26" s="13"/>
    </row>
    <row r="27" spans="1:13" ht="51" customHeight="1" thickBot="1">
      <c r="A27" s="11"/>
      <c r="B27" s="11"/>
      <c r="C27" s="11"/>
      <c r="D27" s="25"/>
      <c r="E27" s="25"/>
      <c r="F27" s="25"/>
      <c r="G27" s="44"/>
      <c r="H27" s="241" t="s">
        <v>102</v>
      </c>
      <c r="I27" s="242"/>
      <c r="J27" s="239" t="s">
        <v>101</v>
      </c>
      <c r="K27" s="240"/>
      <c r="L27" s="239" t="s">
        <v>100</v>
      </c>
      <c r="M27" s="240"/>
    </row>
    <row r="28" spans="1:13" ht="96" customHeight="1" thickBot="1">
      <c r="A28" s="45" t="s">
        <v>20</v>
      </c>
      <c r="B28" s="46" t="s">
        <v>21</v>
      </c>
      <c r="C28" s="46" t="s">
        <v>22</v>
      </c>
      <c r="D28" s="47" t="s">
        <v>23</v>
      </c>
      <c r="E28" s="47" t="s">
        <v>24</v>
      </c>
      <c r="F28" s="47" t="s">
        <v>61</v>
      </c>
      <c r="G28" s="48" t="s">
        <v>62</v>
      </c>
      <c r="H28" s="49" t="s">
        <v>63</v>
      </c>
      <c r="I28" s="50" t="s">
        <v>64</v>
      </c>
      <c r="J28" s="51" t="s">
        <v>65</v>
      </c>
      <c r="K28" s="52" t="s">
        <v>64</v>
      </c>
      <c r="L28" s="53" t="s">
        <v>66</v>
      </c>
      <c r="M28" s="50" t="s">
        <v>64</v>
      </c>
    </row>
    <row r="29" spans="1:13" ht="27.75" customHeight="1" thickBot="1">
      <c r="A29" s="54"/>
      <c r="B29" s="55"/>
      <c r="C29" s="56"/>
      <c r="D29" s="57"/>
      <c r="E29" s="57" t="s">
        <v>25</v>
      </c>
      <c r="F29" s="58"/>
      <c r="G29" s="58"/>
      <c r="H29" s="59"/>
      <c r="I29" s="60"/>
      <c r="J29" s="61"/>
      <c r="K29" s="62"/>
      <c r="L29" s="63"/>
      <c r="M29" s="60"/>
    </row>
    <row r="30" spans="1:13" ht="29.25" customHeight="1" thickTop="1">
      <c r="A30" s="64"/>
      <c r="B30" s="65">
        <v>2212</v>
      </c>
      <c r="C30" s="65"/>
      <c r="D30" s="65"/>
      <c r="E30" s="66" t="s">
        <v>27</v>
      </c>
      <c r="F30" s="67">
        <v>28257</v>
      </c>
      <c r="G30" s="91">
        <v>28257</v>
      </c>
      <c r="H30" s="92"/>
      <c r="I30" s="69"/>
      <c r="J30" s="70"/>
      <c r="K30" s="71"/>
      <c r="L30" s="72"/>
      <c r="M30" s="69"/>
    </row>
    <row r="31" spans="1:13" ht="12.75" customHeight="1">
      <c r="A31" s="73"/>
      <c r="B31" s="74"/>
      <c r="C31" s="74">
        <v>6121</v>
      </c>
      <c r="D31" s="74" t="s">
        <v>70</v>
      </c>
      <c r="E31" s="74"/>
      <c r="F31" s="75"/>
      <c r="G31" s="75">
        <v>28257</v>
      </c>
      <c r="H31" s="76">
        <v>1137.8</v>
      </c>
      <c r="I31" s="77"/>
      <c r="J31" s="78"/>
      <c r="K31" s="79"/>
      <c r="L31" s="80">
        <v>405.2</v>
      </c>
      <c r="M31" s="81"/>
    </row>
    <row r="32" spans="1:13" ht="12.75" customHeight="1" thickBot="1">
      <c r="A32" s="82"/>
      <c r="B32" s="83"/>
      <c r="C32" s="83">
        <v>6121</v>
      </c>
      <c r="D32" s="83"/>
      <c r="E32" s="127" t="s">
        <v>26</v>
      </c>
      <c r="F32" s="84"/>
      <c r="G32" s="84">
        <v>28257</v>
      </c>
      <c r="H32" s="85">
        <v>1137.8</v>
      </c>
      <c r="I32" s="86">
        <f>G32+H32</f>
        <v>29394.8</v>
      </c>
      <c r="J32" s="87"/>
      <c r="K32" s="88">
        <f>SUM(I32:J32)</f>
        <v>29394.8</v>
      </c>
      <c r="L32" s="89">
        <v>405.2</v>
      </c>
      <c r="M32" s="90">
        <f>SUM(K32:L32)</f>
        <v>29800</v>
      </c>
    </row>
    <row r="33" spans="1:13" ht="12.75">
      <c r="A33" s="100"/>
      <c r="B33" s="101">
        <v>2212</v>
      </c>
      <c r="C33" s="101"/>
      <c r="D33" s="101"/>
      <c r="E33" s="102" t="s">
        <v>28</v>
      </c>
      <c r="F33" s="103">
        <v>29800</v>
      </c>
      <c r="G33" s="104">
        <v>29800</v>
      </c>
      <c r="H33" s="105"/>
      <c r="I33" s="106"/>
      <c r="J33" s="107"/>
      <c r="K33" s="108"/>
      <c r="L33" s="109"/>
      <c r="M33" s="106"/>
    </row>
    <row r="34" spans="1:13" ht="12.75" customHeight="1">
      <c r="A34" s="73"/>
      <c r="B34" s="74"/>
      <c r="C34" s="74">
        <v>6351</v>
      </c>
      <c r="D34" s="74" t="s">
        <v>71</v>
      </c>
      <c r="E34" s="110"/>
      <c r="F34" s="111"/>
      <c r="G34" s="75">
        <v>29800</v>
      </c>
      <c r="H34" s="76"/>
      <c r="I34" s="77"/>
      <c r="J34" s="78"/>
      <c r="K34" s="79"/>
      <c r="L34" s="112">
        <v>-29800</v>
      </c>
      <c r="M34" s="113"/>
    </row>
    <row r="35" spans="1:13" ht="13.5" thickBot="1">
      <c r="A35" s="82"/>
      <c r="B35" s="83"/>
      <c r="C35" s="83">
        <v>6351</v>
      </c>
      <c r="D35" s="83"/>
      <c r="E35" s="127" t="s">
        <v>29</v>
      </c>
      <c r="F35" s="114"/>
      <c r="G35" s="84">
        <v>29800</v>
      </c>
      <c r="H35" s="115"/>
      <c r="I35" s="116">
        <v>29800</v>
      </c>
      <c r="J35" s="117"/>
      <c r="K35" s="118">
        <f>SUM(I35:J35)</f>
        <v>29800</v>
      </c>
      <c r="L35" s="119">
        <v>-29800</v>
      </c>
      <c r="M35" s="120">
        <v>0</v>
      </c>
    </row>
    <row r="36" spans="1:13" ht="25.5">
      <c r="A36" s="121"/>
      <c r="B36" s="122">
        <v>2212</v>
      </c>
      <c r="C36" s="122"/>
      <c r="D36" s="122"/>
      <c r="E36" s="123" t="s">
        <v>30</v>
      </c>
      <c r="F36" s="67">
        <v>393</v>
      </c>
      <c r="G36" s="68">
        <v>393</v>
      </c>
      <c r="H36" s="94"/>
      <c r="I36" s="95"/>
      <c r="J36" s="96"/>
      <c r="K36" s="97"/>
      <c r="L36" s="98"/>
      <c r="M36" s="95"/>
    </row>
    <row r="37" spans="1:13" ht="12.75">
      <c r="A37" s="124"/>
      <c r="B37" s="125"/>
      <c r="C37" s="74">
        <v>6121</v>
      </c>
      <c r="D37" s="74" t="s">
        <v>72</v>
      </c>
      <c r="E37" s="125"/>
      <c r="F37" s="67"/>
      <c r="G37" s="67">
        <v>393</v>
      </c>
      <c r="H37" s="94"/>
      <c r="I37" s="95"/>
      <c r="J37" s="96"/>
      <c r="K37" s="97"/>
      <c r="L37" s="98">
        <v>-393</v>
      </c>
      <c r="M37" s="95"/>
    </row>
    <row r="38" spans="1:13" ht="13.5" thickBot="1">
      <c r="A38" s="126"/>
      <c r="B38" s="127"/>
      <c r="C38" s="83">
        <v>6121</v>
      </c>
      <c r="D38" s="83"/>
      <c r="E38" s="127" t="s">
        <v>26</v>
      </c>
      <c r="F38" s="114"/>
      <c r="G38" s="84">
        <v>393</v>
      </c>
      <c r="H38" s="115"/>
      <c r="I38" s="116">
        <v>393</v>
      </c>
      <c r="J38" s="117"/>
      <c r="K38" s="118">
        <f>SUM(I38:J38)</f>
        <v>393</v>
      </c>
      <c r="L38" s="128">
        <v>-393</v>
      </c>
      <c r="M38" s="116">
        <f>SUM(K38:L38)</f>
        <v>0</v>
      </c>
    </row>
    <row r="39" spans="1:13" ht="12.75">
      <c r="A39" s="121"/>
      <c r="B39" s="122">
        <v>2212</v>
      </c>
      <c r="C39" s="122"/>
      <c r="D39" s="122"/>
      <c r="E39" s="129" t="s">
        <v>31</v>
      </c>
      <c r="F39" s="67">
        <v>7000</v>
      </c>
      <c r="G39" s="68">
        <v>7000</v>
      </c>
      <c r="H39" s="94"/>
      <c r="I39" s="95"/>
      <c r="J39" s="96"/>
      <c r="K39" s="97"/>
      <c r="L39" s="98"/>
      <c r="M39" s="95"/>
    </row>
    <row r="40" spans="1:13" ht="12.75">
      <c r="A40" s="124"/>
      <c r="B40" s="125"/>
      <c r="C40" s="74">
        <v>6121</v>
      </c>
      <c r="D40" s="74" t="s">
        <v>73</v>
      </c>
      <c r="E40" s="125"/>
      <c r="F40" s="67"/>
      <c r="G40" s="67">
        <v>7000</v>
      </c>
      <c r="H40" s="94"/>
      <c r="I40" s="95"/>
      <c r="J40" s="96"/>
      <c r="K40" s="97"/>
      <c r="L40" s="98"/>
      <c r="M40" s="130"/>
    </row>
    <row r="41" spans="1:13" ht="13.5" thickBot="1">
      <c r="A41" s="126"/>
      <c r="B41" s="127"/>
      <c r="C41" s="83">
        <v>6121</v>
      </c>
      <c r="D41" s="83"/>
      <c r="E41" s="127" t="s">
        <v>26</v>
      </c>
      <c r="F41" s="114"/>
      <c r="G41" s="84">
        <v>7000</v>
      </c>
      <c r="H41" s="115"/>
      <c r="I41" s="116">
        <v>7000</v>
      </c>
      <c r="J41" s="117"/>
      <c r="K41" s="118">
        <f>SUM(I41:J41)</f>
        <v>7000</v>
      </c>
      <c r="L41" s="131"/>
      <c r="M41" s="132">
        <f>SUM(K41:L41)</f>
        <v>7000</v>
      </c>
    </row>
    <row r="42" spans="1:13" ht="25.5">
      <c r="A42" s="121"/>
      <c r="B42" s="122">
        <v>2219</v>
      </c>
      <c r="C42" s="122"/>
      <c r="D42" s="122"/>
      <c r="E42" s="123" t="s">
        <v>32</v>
      </c>
      <c r="F42" s="67">
        <v>20000</v>
      </c>
      <c r="G42" s="68">
        <v>20000</v>
      </c>
      <c r="H42" s="94"/>
      <c r="I42" s="95"/>
      <c r="J42" s="96"/>
      <c r="K42" s="97"/>
      <c r="L42" s="98"/>
      <c r="M42" s="95"/>
    </row>
    <row r="43" spans="1:13" ht="12.75">
      <c r="A43" s="124"/>
      <c r="B43" s="125"/>
      <c r="C43" s="74">
        <v>6121</v>
      </c>
      <c r="D43" s="74" t="s">
        <v>74</v>
      </c>
      <c r="E43" s="125"/>
      <c r="F43" s="67"/>
      <c r="G43" s="67">
        <v>20000</v>
      </c>
      <c r="H43" s="94"/>
      <c r="I43" s="95"/>
      <c r="J43" s="96"/>
      <c r="K43" s="97"/>
      <c r="L43" s="98">
        <v>1137.8</v>
      </c>
      <c r="M43" s="130"/>
    </row>
    <row r="44" spans="1:13" ht="13.5" thickBot="1">
      <c r="A44" s="126"/>
      <c r="B44" s="127"/>
      <c r="C44" s="83">
        <v>6121</v>
      </c>
      <c r="D44" s="83"/>
      <c r="E44" s="127" t="s">
        <v>26</v>
      </c>
      <c r="F44" s="114"/>
      <c r="G44" s="84">
        <v>20000</v>
      </c>
      <c r="H44" s="115"/>
      <c r="I44" s="116">
        <v>20000</v>
      </c>
      <c r="J44" s="117"/>
      <c r="K44" s="118">
        <f>SUM(I44:J44)</f>
        <v>20000</v>
      </c>
      <c r="L44" s="128">
        <v>1137.8</v>
      </c>
      <c r="M44" s="132">
        <f>SUM(K44:L44)</f>
        <v>21137.8</v>
      </c>
    </row>
    <row r="45" spans="1:13" ht="12.75">
      <c r="A45" s="64"/>
      <c r="B45" s="65">
        <v>2212</v>
      </c>
      <c r="C45" s="65"/>
      <c r="D45" s="65" t="s">
        <v>33</v>
      </c>
      <c r="E45" s="133" t="s">
        <v>34</v>
      </c>
      <c r="F45" s="67">
        <v>3000</v>
      </c>
      <c r="G45" s="68">
        <v>3000</v>
      </c>
      <c r="H45" s="94"/>
      <c r="I45" s="95"/>
      <c r="J45" s="96"/>
      <c r="K45" s="97"/>
      <c r="L45" s="98"/>
      <c r="M45" s="95"/>
    </row>
    <row r="46" spans="1:13" ht="12.75">
      <c r="A46" s="73"/>
      <c r="B46" s="74"/>
      <c r="C46" s="74">
        <v>6351</v>
      </c>
      <c r="D46" s="74" t="s">
        <v>75</v>
      </c>
      <c r="E46" s="110"/>
      <c r="F46" s="75"/>
      <c r="G46" s="75">
        <v>3000</v>
      </c>
      <c r="H46" s="76"/>
      <c r="I46" s="77"/>
      <c r="J46" s="78">
        <v>-3000</v>
      </c>
      <c r="K46" s="79"/>
      <c r="L46" s="80"/>
      <c r="M46" s="81"/>
    </row>
    <row r="47" spans="1:13" ht="13.5" thickBot="1">
      <c r="A47" s="126"/>
      <c r="B47" s="127"/>
      <c r="C47" s="83">
        <v>6351</v>
      </c>
      <c r="D47" s="83"/>
      <c r="E47" s="127" t="s">
        <v>29</v>
      </c>
      <c r="F47" s="114"/>
      <c r="G47" s="84">
        <v>3000</v>
      </c>
      <c r="H47" s="115"/>
      <c r="I47" s="116">
        <v>3000</v>
      </c>
      <c r="J47" s="117">
        <v>-3000</v>
      </c>
      <c r="K47" s="118">
        <v>0</v>
      </c>
      <c r="L47" s="128"/>
      <c r="M47" s="132">
        <f>SUM(L47)</f>
        <v>0</v>
      </c>
    </row>
    <row r="48" spans="1:13" ht="12.75">
      <c r="A48" s="100"/>
      <c r="B48" s="101">
        <v>2212</v>
      </c>
      <c r="C48" s="101"/>
      <c r="D48" s="101"/>
      <c r="E48" s="134" t="s">
        <v>35</v>
      </c>
      <c r="F48" s="103">
        <v>5000</v>
      </c>
      <c r="G48" s="104">
        <v>5000</v>
      </c>
      <c r="H48" s="105"/>
      <c r="I48" s="106"/>
      <c r="J48" s="107"/>
      <c r="K48" s="108"/>
      <c r="L48" s="135"/>
      <c r="M48" s="106"/>
    </row>
    <row r="49" spans="1:13" ht="12.75">
      <c r="A49" s="64"/>
      <c r="B49" s="136"/>
      <c r="C49" s="136">
        <v>6121</v>
      </c>
      <c r="D49" s="136" t="s">
        <v>76</v>
      </c>
      <c r="E49" s="137"/>
      <c r="F49" s="138"/>
      <c r="G49" s="67">
        <v>5000</v>
      </c>
      <c r="H49" s="94"/>
      <c r="I49" s="95"/>
      <c r="J49" s="96"/>
      <c r="K49" s="97"/>
      <c r="L49" s="98"/>
      <c r="M49" s="130"/>
    </row>
    <row r="50" spans="1:13" ht="13.5" thickBot="1">
      <c r="A50" s="126"/>
      <c r="B50" s="127"/>
      <c r="C50" s="83">
        <v>6121</v>
      </c>
      <c r="D50" s="83"/>
      <c r="E50" s="127" t="s">
        <v>26</v>
      </c>
      <c r="F50" s="114"/>
      <c r="G50" s="84">
        <v>5000</v>
      </c>
      <c r="H50" s="115"/>
      <c r="I50" s="116">
        <v>5000</v>
      </c>
      <c r="J50" s="117"/>
      <c r="K50" s="118">
        <f>SUM(I50:J50)</f>
        <v>5000</v>
      </c>
      <c r="L50" s="128"/>
      <c r="M50" s="132">
        <f>SUM(K50:L50)</f>
        <v>5000</v>
      </c>
    </row>
    <row r="51" spans="1:13" ht="27" customHeight="1">
      <c r="A51" s="121"/>
      <c r="B51" s="122">
        <v>2212</v>
      </c>
      <c r="C51" s="122"/>
      <c r="D51" s="122"/>
      <c r="E51" s="123" t="s">
        <v>36</v>
      </c>
      <c r="F51" s="67">
        <v>6550</v>
      </c>
      <c r="G51" s="68">
        <v>6550</v>
      </c>
      <c r="H51" s="94"/>
      <c r="I51" s="95"/>
      <c r="J51" s="96"/>
      <c r="K51" s="97"/>
      <c r="L51" s="98"/>
      <c r="M51" s="95"/>
    </row>
    <row r="52" spans="1:13" ht="12.75" customHeight="1">
      <c r="A52" s="124"/>
      <c r="B52" s="125"/>
      <c r="C52" s="74">
        <v>6351</v>
      </c>
      <c r="D52" s="74" t="s">
        <v>77</v>
      </c>
      <c r="E52" s="139"/>
      <c r="F52" s="138"/>
      <c r="G52" s="67">
        <v>6550</v>
      </c>
      <c r="H52" s="76"/>
      <c r="I52" s="77"/>
      <c r="J52" s="78"/>
      <c r="K52" s="79"/>
      <c r="L52" s="112">
        <v>-5550</v>
      </c>
      <c r="M52" s="113"/>
    </row>
    <row r="53" spans="1:13" ht="13.5" thickBot="1">
      <c r="A53" s="126"/>
      <c r="B53" s="127"/>
      <c r="C53" s="83">
        <v>6351</v>
      </c>
      <c r="D53" s="83"/>
      <c r="E53" s="127" t="s">
        <v>29</v>
      </c>
      <c r="F53" s="114"/>
      <c r="G53" s="84">
        <v>6550</v>
      </c>
      <c r="H53" s="115"/>
      <c r="I53" s="116">
        <v>6550</v>
      </c>
      <c r="J53" s="117"/>
      <c r="K53" s="118">
        <f>SUM(I53:J53)</f>
        <v>6550</v>
      </c>
      <c r="L53" s="119">
        <v>-5550</v>
      </c>
      <c r="M53" s="120">
        <f>SUM(K53:L53)</f>
        <v>1000</v>
      </c>
    </row>
    <row r="54" spans="1:13" ht="25.5">
      <c r="A54" s="121"/>
      <c r="B54" s="122">
        <v>2212</v>
      </c>
      <c r="C54" s="122"/>
      <c r="D54" s="122"/>
      <c r="E54" s="123" t="s">
        <v>37</v>
      </c>
      <c r="F54" s="140"/>
      <c r="G54" s="141"/>
      <c r="H54" s="142"/>
      <c r="I54" s="143"/>
      <c r="J54" s="144"/>
      <c r="K54" s="145"/>
      <c r="L54" s="146"/>
      <c r="M54" s="143"/>
    </row>
    <row r="55" spans="1:13" ht="12.75">
      <c r="A55" s="124"/>
      <c r="B55" s="125"/>
      <c r="C55" s="74">
        <v>6121</v>
      </c>
      <c r="D55" s="74" t="s">
        <v>78</v>
      </c>
      <c r="E55" s="99"/>
      <c r="F55" s="75"/>
      <c r="G55" s="147"/>
      <c r="H55" s="76"/>
      <c r="I55" s="77"/>
      <c r="J55" s="78"/>
      <c r="K55" s="79"/>
      <c r="L55" s="80">
        <v>15100</v>
      </c>
      <c r="M55" s="81"/>
    </row>
    <row r="56" spans="1:13" ht="13.5" thickBot="1">
      <c r="A56" s="126"/>
      <c r="B56" s="127"/>
      <c r="C56" s="83">
        <v>6121</v>
      </c>
      <c r="D56" s="83"/>
      <c r="E56" s="127" t="s">
        <v>26</v>
      </c>
      <c r="F56" s="140"/>
      <c r="G56" s="148"/>
      <c r="H56" s="142"/>
      <c r="I56" s="143"/>
      <c r="J56" s="144"/>
      <c r="K56" s="145"/>
      <c r="L56" s="149">
        <v>15100</v>
      </c>
      <c r="M56" s="150">
        <f>SUM(L56)</f>
        <v>15100</v>
      </c>
    </row>
    <row r="57" spans="1:13" ht="25.5">
      <c r="A57" s="121"/>
      <c r="B57" s="122">
        <v>2212</v>
      </c>
      <c r="C57" s="122"/>
      <c r="D57" s="122"/>
      <c r="E57" s="151" t="s">
        <v>38</v>
      </c>
      <c r="F57" s="103"/>
      <c r="G57" s="152"/>
      <c r="H57" s="105"/>
      <c r="I57" s="106"/>
      <c r="J57" s="107"/>
      <c r="K57" s="108"/>
      <c r="L57" s="109"/>
      <c r="M57" s="106"/>
    </row>
    <row r="58" spans="1:13" ht="12.75">
      <c r="A58" s="124"/>
      <c r="B58" s="125"/>
      <c r="C58" s="74">
        <v>6351</v>
      </c>
      <c r="D58" s="74" t="s">
        <v>79</v>
      </c>
      <c r="E58" s="99"/>
      <c r="F58" s="140"/>
      <c r="G58" s="148"/>
      <c r="H58" s="142"/>
      <c r="I58" s="143"/>
      <c r="J58" s="144"/>
      <c r="K58" s="145"/>
      <c r="L58" s="153">
        <v>5000</v>
      </c>
      <c r="M58" s="154"/>
    </row>
    <row r="59" spans="1:13" ht="13.5" thickBot="1">
      <c r="A59" s="126"/>
      <c r="B59" s="127"/>
      <c r="C59" s="83">
        <v>6351</v>
      </c>
      <c r="D59" s="83"/>
      <c r="E59" s="74" t="s">
        <v>29</v>
      </c>
      <c r="F59" s="75"/>
      <c r="G59" s="147"/>
      <c r="H59" s="76"/>
      <c r="I59" s="77"/>
      <c r="J59" s="78"/>
      <c r="K59" s="79"/>
      <c r="L59" s="155">
        <v>5000</v>
      </c>
      <c r="M59" s="156">
        <f>SUM(L59)</f>
        <v>5000</v>
      </c>
    </row>
    <row r="60" spans="1:13" ht="12.75">
      <c r="A60" s="64"/>
      <c r="B60" s="122">
        <v>2212</v>
      </c>
      <c r="C60" s="122"/>
      <c r="D60" s="122"/>
      <c r="E60" s="151" t="s">
        <v>39</v>
      </c>
      <c r="F60" s="103"/>
      <c r="G60" s="157"/>
      <c r="H60" s="105"/>
      <c r="I60" s="106"/>
      <c r="J60" s="107"/>
      <c r="K60" s="108"/>
      <c r="L60" s="109"/>
      <c r="M60" s="106"/>
    </row>
    <row r="61" spans="1:13" ht="12.75">
      <c r="A61" s="64"/>
      <c r="B61" s="125"/>
      <c r="C61" s="74">
        <v>6351</v>
      </c>
      <c r="D61" s="74" t="s">
        <v>80</v>
      </c>
      <c r="E61" s="65"/>
      <c r="F61" s="67"/>
      <c r="G61" s="93"/>
      <c r="H61" s="94"/>
      <c r="I61" s="77"/>
      <c r="J61" s="78"/>
      <c r="K61" s="79"/>
      <c r="L61" s="112">
        <v>15000</v>
      </c>
      <c r="M61" s="113"/>
    </row>
    <row r="62" spans="1:13" ht="13.5" thickBot="1">
      <c r="A62" s="126"/>
      <c r="B62" s="127"/>
      <c r="C62" s="83">
        <v>6351</v>
      </c>
      <c r="D62" s="83"/>
      <c r="E62" s="127" t="s">
        <v>29</v>
      </c>
      <c r="F62" s="114"/>
      <c r="G62" s="84"/>
      <c r="H62" s="115"/>
      <c r="I62" s="158"/>
      <c r="J62" s="159"/>
      <c r="K62" s="160"/>
      <c r="L62" s="119">
        <v>15000</v>
      </c>
      <c r="M62" s="120">
        <f>SUM(L62)</f>
        <v>15000</v>
      </c>
    </row>
    <row r="63" spans="1:13" ht="12.75">
      <c r="A63" s="64"/>
      <c r="B63" s="122">
        <v>2212</v>
      </c>
      <c r="C63" s="122"/>
      <c r="D63" s="122"/>
      <c r="E63" s="133" t="s">
        <v>40</v>
      </c>
      <c r="F63" s="67"/>
      <c r="G63" s="93"/>
      <c r="H63" s="94"/>
      <c r="I63" s="95"/>
      <c r="J63" s="96"/>
      <c r="K63" s="97"/>
      <c r="L63" s="72"/>
      <c r="M63" s="95"/>
    </row>
    <row r="64" spans="1:13" ht="12.75">
      <c r="A64" s="121"/>
      <c r="B64" s="125"/>
      <c r="C64" s="74">
        <v>6351</v>
      </c>
      <c r="D64" s="74" t="s">
        <v>81</v>
      </c>
      <c r="E64" s="122"/>
      <c r="F64" s="140"/>
      <c r="G64" s="148"/>
      <c r="H64" s="142"/>
      <c r="I64" s="143"/>
      <c r="J64" s="144"/>
      <c r="K64" s="145"/>
      <c r="L64" s="153">
        <v>5650</v>
      </c>
      <c r="M64" s="154"/>
    </row>
    <row r="65" spans="1:13" ht="13.5" thickBot="1">
      <c r="A65" s="126"/>
      <c r="B65" s="127"/>
      <c r="C65" s="83">
        <v>6351</v>
      </c>
      <c r="D65" s="83"/>
      <c r="E65" s="127" t="s">
        <v>29</v>
      </c>
      <c r="F65" s="114"/>
      <c r="G65" s="84"/>
      <c r="H65" s="115"/>
      <c r="I65" s="158"/>
      <c r="J65" s="159"/>
      <c r="K65" s="160"/>
      <c r="L65" s="119">
        <v>5650</v>
      </c>
      <c r="M65" s="120">
        <f>SUM(L65)</f>
        <v>5650</v>
      </c>
    </row>
    <row r="66" spans="1:13" ht="12.75">
      <c r="A66" s="64"/>
      <c r="B66" s="122">
        <v>2212</v>
      </c>
      <c r="C66" s="122"/>
      <c r="D66" s="122"/>
      <c r="E66" s="133" t="s">
        <v>41</v>
      </c>
      <c r="F66" s="67"/>
      <c r="G66" s="93"/>
      <c r="H66" s="94"/>
      <c r="I66" s="95"/>
      <c r="J66" s="96"/>
      <c r="K66" s="97"/>
      <c r="L66" s="72"/>
      <c r="M66" s="95"/>
    </row>
    <row r="67" spans="1:13" ht="12.75">
      <c r="A67" s="121"/>
      <c r="B67" s="125"/>
      <c r="C67" s="74">
        <v>6121</v>
      </c>
      <c r="D67" s="74" t="s">
        <v>82</v>
      </c>
      <c r="E67" s="122"/>
      <c r="F67" s="140"/>
      <c r="G67" s="148"/>
      <c r="H67" s="142"/>
      <c r="I67" s="143"/>
      <c r="J67" s="144"/>
      <c r="K67" s="145"/>
      <c r="L67" s="161">
        <v>7000</v>
      </c>
      <c r="M67" s="162"/>
    </row>
    <row r="68" spans="1:13" ht="13.5" thickBot="1">
      <c r="A68" s="126"/>
      <c r="B68" s="127"/>
      <c r="C68" s="83">
        <v>6121</v>
      </c>
      <c r="D68" s="83"/>
      <c r="E68" s="127" t="s">
        <v>26</v>
      </c>
      <c r="F68" s="114"/>
      <c r="G68" s="84"/>
      <c r="H68" s="115"/>
      <c r="I68" s="158"/>
      <c r="J68" s="159"/>
      <c r="K68" s="160"/>
      <c r="L68" s="128">
        <v>7000</v>
      </c>
      <c r="M68" s="132">
        <f>SUM(L68)</f>
        <v>7000</v>
      </c>
    </row>
    <row r="69" spans="1:13" ht="25.5">
      <c r="A69" s="121"/>
      <c r="B69" s="122">
        <v>2212</v>
      </c>
      <c r="C69" s="122"/>
      <c r="D69" s="122"/>
      <c r="E69" s="123" t="s">
        <v>42</v>
      </c>
      <c r="F69" s="140"/>
      <c r="G69" s="148"/>
      <c r="H69" s="142"/>
      <c r="I69" s="143"/>
      <c r="J69" s="144"/>
      <c r="K69" s="145"/>
      <c r="L69" s="146"/>
      <c r="M69" s="143"/>
    </row>
    <row r="70" spans="1:13" ht="12.75">
      <c r="A70" s="73"/>
      <c r="B70" s="125"/>
      <c r="C70" s="74">
        <v>6121</v>
      </c>
      <c r="D70" s="74" t="s">
        <v>83</v>
      </c>
      <c r="E70" s="99"/>
      <c r="F70" s="75"/>
      <c r="G70" s="147"/>
      <c r="H70" s="76"/>
      <c r="I70" s="77"/>
      <c r="J70" s="78"/>
      <c r="K70" s="79"/>
      <c r="L70" s="80">
        <v>3800</v>
      </c>
      <c r="M70" s="81"/>
    </row>
    <row r="71" spans="1:13" ht="13.5" thickBot="1">
      <c r="A71" s="126"/>
      <c r="B71" s="127"/>
      <c r="C71" s="83">
        <v>6121</v>
      </c>
      <c r="D71" s="83"/>
      <c r="E71" s="127" t="s">
        <v>26</v>
      </c>
      <c r="F71" s="114"/>
      <c r="G71" s="84"/>
      <c r="H71" s="115"/>
      <c r="I71" s="158"/>
      <c r="J71" s="159"/>
      <c r="K71" s="160"/>
      <c r="L71" s="128">
        <v>3800</v>
      </c>
      <c r="M71" s="132">
        <f>SUM(L71)</f>
        <v>3800</v>
      </c>
    </row>
    <row r="72" spans="1:13" ht="25.5">
      <c r="A72" s="121"/>
      <c r="B72" s="122">
        <v>2212</v>
      </c>
      <c r="C72" s="122"/>
      <c r="D72" s="122"/>
      <c r="E72" s="123" t="s">
        <v>43</v>
      </c>
      <c r="F72" s="140"/>
      <c r="G72" s="148"/>
      <c r="H72" s="142"/>
      <c r="I72" s="143"/>
      <c r="J72" s="144"/>
      <c r="K72" s="145"/>
      <c r="L72" s="146"/>
      <c r="M72" s="143"/>
    </row>
    <row r="73" spans="1:13" ht="12.75">
      <c r="A73" s="73"/>
      <c r="B73" s="125"/>
      <c r="C73" s="74">
        <v>6121</v>
      </c>
      <c r="D73" s="74" t="s">
        <v>84</v>
      </c>
      <c r="E73" s="99"/>
      <c r="F73" s="75"/>
      <c r="G73" s="147"/>
      <c r="H73" s="76"/>
      <c r="I73" s="77"/>
      <c r="J73" s="78"/>
      <c r="K73" s="79"/>
      <c r="L73" s="80">
        <v>1700</v>
      </c>
      <c r="M73" s="81"/>
    </row>
    <row r="74" spans="1:13" ht="13.5" thickBot="1">
      <c r="A74" s="126"/>
      <c r="B74" s="127"/>
      <c r="C74" s="83">
        <v>6121</v>
      </c>
      <c r="D74" s="83"/>
      <c r="E74" s="127" t="s">
        <v>26</v>
      </c>
      <c r="F74" s="114"/>
      <c r="G74" s="84"/>
      <c r="H74" s="115"/>
      <c r="I74" s="158"/>
      <c r="J74" s="159"/>
      <c r="K74" s="160"/>
      <c r="L74" s="128">
        <v>1700</v>
      </c>
      <c r="M74" s="132">
        <f>SUM(L74)</f>
        <v>1700</v>
      </c>
    </row>
    <row r="75" spans="1:13" ht="25.5">
      <c r="A75" s="64"/>
      <c r="B75" s="101">
        <v>2212</v>
      </c>
      <c r="C75" s="101"/>
      <c r="D75" s="101"/>
      <c r="E75" s="151" t="s">
        <v>44</v>
      </c>
      <c r="F75" s="103"/>
      <c r="G75" s="93"/>
      <c r="H75" s="94"/>
      <c r="I75" s="95"/>
      <c r="J75" s="96"/>
      <c r="K75" s="97"/>
      <c r="L75" s="72"/>
      <c r="M75" s="95"/>
    </row>
    <row r="76" spans="1:13" ht="12.75">
      <c r="A76" s="73"/>
      <c r="B76" s="74"/>
      <c r="C76" s="74">
        <v>6121</v>
      </c>
      <c r="D76" s="74" t="s">
        <v>85</v>
      </c>
      <c r="E76" s="99"/>
      <c r="F76" s="75"/>
      <c r="G76" s="147"/>
      <c r="H76" s="76"/>
      <c r="I76" s="77"/>
      <c r="J76" s="78"/>
      <c r="K76" s="79"/>
      <c r="L76" s="80">
        <v>4800</v>
      </c>
      <c r="M76" s="81"/>
    </row>
    <row r="77" spans="1:13" ht="13.5" thickBot="1">
      <c r="A77" s="126"/>
      <c r="B77" s="127"/>
      <c r="C77" s="83">
        <v>6121</v>
      </c>
      <c r="D77" s="83"/>
      <c r="E77" s="127" t="s">
        <v>26</v>
      </c>
      <c r="F77" s="114"/>
      <c r="G77" s="84"/>
      <c r="H77" s="115"/>
      <c r="I77" s="158"/>
      <c r="J77" s="159"/>
      <c r="K77" s="160"/>
      <c r="L77" s="128">
        <v>4800</v>
      </c>
      <c r="M77" s="132">
        <f>SUM(L77)</f>
        <v>4800</v>
      </c>
    </row>
    <row r="78" spans="1:13" ht="12.75">
      <c r="A78" s="64"/>
      <c r="B78" s="122">
        <v>2212</v>
      </c>
      <c r="C78" s="122"/>
      <c r="D78" s="122"/>
      <c r="E78" s="163" t="s">
        <v>45</v>
      </c>
      <c r="F78" s="67"/>
      <c r="G78" s="93"/>
      <c r="H78" s="94"/>
      <c r="I78" s="95"/>
      <c r="J78" s="96"/>
      <c r="K78" s="97"/>
      <c r="L78" s="72"/>
      <c r="M78" s="95"/>
    </row>
    <row r="79" spans="1:13" ht="12.75">
      <c r="A79" s="121"/>
      <c r="B79" s="125"/>
      <c r="C79" s="74">
        <v>6121</v>
      </c>
      <c r="D79" s="74" t="s">
        <v>86</v>
      </c>
      <c r="E79" s="122"/>
      <c r="F79" s="140"/>
      <c r="G79" s="148"/>
      <c r="H79" s="142"/>
      <c r="I79" s="143"/>
      <c r="J79" s="144"/>
      <c r="K79" s="145"/>
      <c r="L79" s="161">
        <v>1500</v>
      </c>
      <c r="M79" s="162"/>
    </row>
    <row r="80" spans="1:13" ht="13.5" thickBot="1">
      <c r="A80" s="126"/>
      <c r="B80" s="127"/>
      <c r="C80" s="83">
        <v>6121</v>
      </c>
      <c r="D80" s="83"/>
      <c r="E80" s="127" t="s">
        <v>26</v>
      </c>
      <c r="F80" s="114"/>
      <c r="G80" s="84"/>
      <c r="H80" s="115"/>
      <c r="I80" s="158"/>
      <c r="J80" s="159"/>
      <c r="K80" s="160"/>
      <c r="L80" s="128">
        <v>1500</v>
      </c>
      <c r="M80" s="132">
        <f>SUM(L80)</f>
        <v>1500</v>
      </c>
    </row>
    <row r="81" spans="1:13" ht="12.75">
      <c r="A81" s="121"/>
      <c r="B81" s="122">
        <v>2212</v>
      </c>
      <c r="C81" s="122"/>
      <c r="D81" s="122"/>
      <c r="E81" s="129" t="s">
        <v>46</v>
      </c>
      <c r="F81" s="140"/>
      <c r="G81" s="148"/>
      <c r="H81" s="142"/>
      <c r="I81" s="143"/>
      <c r="J81" s="144"/>
      <c r="K81" s="145"/>
      <c r="L81" s="146"/>
      <c r="M81" s="143"/>
    </row>
    <row r="82" spans="1:13" ht="12.75">
      <c r="A82" s="73"/>
      <c r="B82" s="125"/>
      <c r="C82" s="74">
        <v>6121</v>
      </c>
      <c r="D82" s="74" t="s">
        <v>88</v>
      </c>
      <c r="E82" s="99"/>
      <c r="F82" s="75"/>
      <c r="G82" s="147"/>
      <c r="H82" s="76"/>
      <c r="I82" s="77"/>
      <c r="J82" s="78"/>
      <c r="K82" s="79"/>
      <c r="L82" s="80">
        <v>2900</v>
      </c>
      <c r="M82" s="81"/>
    </row>
    <row r="83" spans="1:13" ht="13.5" thickBot="1">
      <c r="A83" s="126"/>
      <c r="B83" s="127"/>
      <c r="C83" s="83">
        <v>6121</v>
      </c>
      <c r="D83" s="83"/>
      <c r="E83" s="127" t="s">
        <v>26</v>
      </c>
      <c r="F83" s="114"/>
      <c r="G83" s="84"/>
      <c r="H83" s="115"/>
      <c r="I83" s="158"/>
      <c r="J83" s="159"/>
      <c r="K83" s="160"/>
      <c r="L83" s="128">
        <v>2900</v>
      </c>
      <c r="M83" s="132">
        <f>SUM(L83)</f>
        <v>2900</v>
      </c>
    </row>
    <row r="84" spans="1:13" ht="12.75">
      <c r="A84" s="121"/>
      <c r="B84" s="122">
        <v>2212</v>
      </c>
      <c r="C84" s="122"/>
      <c r="D84" s="122"/>
      <c r="E84" s="129" t="s">
        <v>47</v>
      </c>
      <c r="F84" s="140"/>
      <c r="G84" s="148"/>
      <c r="H84" s="142"/>
      <c r="I84" s="143"/>
      <c r="J84" s="144"/>
      <c r="K84" s="145"/>
      <c r="L84" s="146"/>
      <c r="M84" s="143"/>
    </row>
    <row r="85" spans="1:13" ht="12.75">
      <c r="A85" s="73"/>
      <c r="B85" s="74"/>
      <c r="C85" s="74">
        <v>6121</v>
      </c>
      <c r="D85" s="74" t="s">
        <v>89</v>
      </c>
      <c r="E85" s="99"/>
      <c r="F85" s="75"/>
      <c r="G85" s="147"/>
      <c r="H85" s="76"/>
      <c r="I85" s="77"/>
      <c r="J85" s="78"/>
      <c r="K85" s="79"/>
      <c r="L85" s="80">
        <v>3000</v>
      </c>
      <c r="M85" s="81"/>
    </row>
    <row r="86" spans="1:13" ht="13.5" thickBot="1">
      <c r="A86" s="164"/>
      <c r="B86" s="165"/>
      <c r="C86" s="166">
        <v>6121</v>
      </c>
      <c r="D86" s="166"/>
      <c r="E86" s="127" t="s">
        <v>26</v>
      </c>
      <c r="F86" s="167"/>
      <c r="G86" s="168"/>
      <c r="H86" s="169"/>
      <c r="I86" s="170"/>
      <c r="J86" s="171"/>
      <c r="K86" s="172"/>
      <c r="L86" s="173">
        <v>3000</v>
      </c>
      <c r="M86" s="174">
        <f>SUM(L86)</f>
        <v>3000</v>
      </c>
    </row>
    <row r="87" spans="1:13" ht="12.75">
      <c r="A87" s="121"/>
      <c r="B87" s="122">
        <v>2212</v>
      </c>
      <c r="C87" s="122"/>
      <c r="D87" s="122"/>
      <c r="E87" s="122" t="s">
        <v>48</v>
      </c>
      <c r="F87" s="140"/>
      <c r="G87" s="148"/>
      <c r="H87" s="142"/>
      <c r="I87" s="143"/>
      <c r="J87" s="144"/>
      <c r="K87" s="145"/>
      <c r="L87" s="146"/>
      <c r="M87" s="162"/>
    </row>
    <row r="88" spans="1:13" ht="12.75">
      <c r="A88" s="73"/>
      <c r="B88" s="74"/>
      <c r="C88" s="74">
        <v>6121</v>
      </c>
      <c r="D88" s="74" t="s">
        <v>87</v>
      </c>
      <c r="E88" s="99"/>
      <c r="F88" s="75"/>
      <c r="G88" s="147"/>
      <c r="H88" s="76"/>
      <c r="I88" s="77"/>
      <c r="J88" s="78"/>
      <c r="K88" s="79"/>
      <c r="L88" s="80">
        <v>1000</v>
      </c>
      <c r="M88" s="81"/>
    </row>
    <row r="89" spans="1:13" ht="13.5" thickBot="1">
      <c r="A89" s="164"/>
      <c r="B89" s="165"/>
      <c r="C89" s="166">
        <v>6121</v>
      </c>
      <c r="D89" s="166"/>
      <c r="E89" s="127" t="s">
        <v>26</v>
      </c>
      <c r="F89" s="167"/>
      <c r="G89" s="168"/>
      <c r="H89" s="169"/>
      <c r="I89" s="170"/>
      <c r="J89" s="171"/>
      <c r="K89" s="172"/>
      <c r="L89" s="173">
        <v>1000</v>
      </c>
      <c r="M89" s="174">
        <f>SUM(L89)</f>
        <v>1000</v>
      </c>
    </row>
    <row r="90" spans="1:13" ht="12.75">
      <c r="A90" s="121"/>
      <c r="B90" s="122">
        <v>2212</v>
      </c>
      <c r="C90" s="122"/>
      <c r="D90" s="122"/>
      <c r="E90" s="129" t="s">
        <v>49</v>
      </c>
      <c r="F90" s="140"/>
      <c r="G90" s="148"/>
      <c r="H90" s="142"/>
      <c r="I90" s="143"/>
      <c r="J90" s="144"/>
      <c r="K90" s="145"/>
      <c r="L90" s="146"/>
      <c r="M90" s="143"/>
    </row>
    <row r="91" spans="1:13" ht="12.75">
      <c r="A91" s="73"/>
      <c r="B91" s="74"/>
      <c r="C91" s="74">
        <v>6121</v>
      </c>
      <c r="D91" s="74" t="s">
        <v>90</v>
      </c>
      <c r="E91" s="99"/>
      <c r="F91" s="75"/>
      <c r="G91" s="147"/>
      <c r="H91" s="76"/>
      <c r="I91" s="77"/>
      <c r="J91" s="78"/>
      <c r="K91" s="79"/>
      <c r="L91" s="80">
        <v>1500</v>
      </c>
      <c r="M91" s="81"/>
    </row>
    <row r="92" spans="1:13" ht="13.5" thickBot="1">
      <c r="A92" s="164"/>
      <c r="B92" s="165"/>
      <c r="C92" s="166">
        <v>6121</v>
      </c>
      <c r="D92" s="166"/>
      <c r="E92" s="127" t="s">
        <v>26</v>
      </c>
      <c r="F92" s="167"/>
      <c r="G92" s="168"/>
      <c r="H92" s="169"/>
      <c r="I92" s="170"/>
      <c r="J92" s="171"/>
      <c r="K92" s="172"/>
      <c r="L92" s="173">
        <v>1500</v>
      </c>
      <c r="M92" s="174">
        <f>SUM(L92)</f>
        <v>1500</v>
      </c>
    </row>
    <row r="93" spans="1:13" ht="12.75">
      <c r="A93" s="121"/>
      <c r="B93" s="122">
        <v>2212</v>
      </c>
      <c r="C93" s="122"/>
      <c r="D93" s="122"/>
      <c r="E93" s="163" t="s">
        <v>50</v>
      </c>
      <c r="F93" s="67"/>
      <c r="G93" s="93"/>
      <c r="H93" s="94"/>
      <c r="I93" s="95"/>
      <c r="J93" s="96"/>
      <c r="K93" s="97"/>
      <c r="L93" s="72"/>
      <c r="M93" s="95"/>
    </row>
    <row r="94" spans="1:13" ht="12.75">
      <c r="A94" s="73"/>
      <c r="B94" s="74"/>
      <c r="C94" s="74">
        <v>6121</v>
      </c>
      <c r="D94" s="74" t="s">
        <v>91</v>
      </c>
      <c r="E94" s="122"/>
      <c r="F94" s="140"/>
      <c r="G94" s="148"/>
      <c r="H94" s="142"/>
      <c r="I94" s="143"/>
      <c r="J94" s="144"/>
      <c r="K94" s="145"/>
      <c r="L94" s="161">
        <v>3500</v>
      </c>
      <c r="M94" s="162"/>
    </row>
    <row r="95" spans="1:13" ht="13.5" thickBot="1">
      <c r="A95" s="164"/>
      <c r="B95" s="165"/>
      <c r="C95" s="166">
        <v>6121</v>
      </c>
      <c r="D95" s="166"/>
      <c r="E95" s="127" t="s">
        <v>26</v>
      </c>
      <c r="F95" s="114"/>
      <c r="G95" s="84"/>
      <c r="H95" s="115"/>
      <c r="I95" s="158"/>
      <c r="J95" s="159"/>
      <c r="K95" s="160"/>
      <c r="L95" s="128">
        <v>3500</v>
      </c>
      <c r="M95" s="132">
        <f>SUM(L95)</f>
        <v>3500</v>
      </c>
    </row>
    <row r="96" spans="1:13" ht="12.75">
      <c r="A96" s="121"/>
      <c r="B96" s="122">
        <v>2212</v>
      </c>
      <c r="C96" s="122"/>
      <c r="D96" s="122"/>
      <c r="E96" s="129" t="s">
        <v>51</v>
      </c>
      <c r="F96" s="140"/>
      <c r="G96" s="148"/>
      <c r="H96" s="142"/>
      <c r="I96" s="143"/>
      <c r="J96" s="144"/>
      <c r="K96" s="145"/>
      <c r="L96" s="146"/>
      <c r="M96" s="143"/>
    </row>
    <row r="97" spans="1:13" ht="12.75">
      <c r="A97" s="73"/>
      <c r="B97" s="74"/>
      <c r="C97" s="74">
        <v>6121</v>
      </c>
      <c r="D97" s="74" t="s">
        <v>92</v>
      </c>
      <c r="E97" s="99"/>
      <c r="F97" s="75"/>
      <c r="G97" s="147"/>
      <c r="H97" s="76"/>
      <c r="I97" s="77"/>
      <c r="J97" s="78"/>
      <c r="K97" s="79"/>
      <c r="L97" s="80">
        <v>5000</v>
      </c>
      <c r="M97" s="81"/>
    </row>
    <row r="98" spans="1:13" ht="13.5" thickBot="1">
      <c r="A98" s="164"/>
      <c r="B98" s="165"/>
      <c r="C98" s="166">
        <v>6121</v>
      </c>
      <c r="D98" s="166"/>
      <c r="E98" s="127" t="s">
        <v>26</v>
      </c>
      <c r="F98" s="167"/>
      <c r="G98" s="168"/>
      <c r="H98" s="169"/>
      <c r="I98" s="170"/>
      <c r="J98" s="171"/>
      <c r="K98" s="172"/>
      <c r="L98" s="173">
        <v>5000</v>
      </c>
      <c r="M98" s="174">
        <f>SUM(L98)</f>
        <v>5000</v>
      </c>
    </row>
    <row r="99" spans="1:13" ht="12.75">
      <c r="A99" s="121"/>
      <c r="B99" s="122">
        <v>2212</v>
      </c>
      <c r="C99" s="122"/>
      <c r="D99" s="122"/>
      <c r="E99" s="129" t="s">
        <v>52</v>
      </c>
      <c r="F99" s="140"/>
      <c r="G99" s="148"/>
      <c r="H99" s="142"/>
      <c r="I99" s="143"/>
      <c r="J99" s="144"/>
      <c r="K99" s="145"/>
      <c r="L99" s="146"/>
      <c r="M99" s="143"/>
    </row>
    <row r="100" spans="1:13" ht="12.75">
      <c r="A100" s="73"/>
      <c r="B100" s="74"/>
      <c r="C100" s="74">
        <v>6121</v>
      </c>
      <c r="D100" s="74" t="s">
        <v>93</v>
      </c>
      <c r="E100" s="99"/>
      <c r="F100" s="75"/>
      <c r="G100" s="147"/>
      <c r="H100" s="76"/>
      <c r="I100" s="77"/>
      <c r="J100" s="78"/>
      <c r="K100" s="79"/>
      <c r="L100" s="80">
        <v>4000</v>
      </c>
      <c r="M100" s="81"/>
    </row>
    <row r="101" spans="1:13" ht="13.5" thickBot="1">
      <c r="A101" s="164"/>
      <c r="B101" s="165"/>
      <c r="C101" s="166">
        <v>6121</v>
      </c>
      <c r="D101" s="166"/>
      <c r="E101" s="127" t="s">
        <v>26</v>
      </c>
      <c r="F101" s="167"/>
      <c r="G101" s="168"/>
      <c r="H101" s="169"/>
      <c r="I101" s="170"/>
      <c r="J101" s="171"/>
      <c r="K101" s="172"/>
      <c r="L101" s="173">
        <v>4000</v>
      </c>
      <c r="M101" s="174">
        <f>SUM(L101)</f>
        <v>4000</v>
      </c>
    </row>
    <row r="102" spans="1:13" ht="12.75">
      <c r="A102" s="121"/>
      <c r="B102" s="122">
        <v>2212</v>
      </c>
      <c r="C102" s="122"/>
      <c r="D102" s="122"/>
      <c r="E102" s="129" t="s">
        <v>53</v>
      </c>
      <c r="F102" s="140"/>
      <c r="G102" s="148"/>
      <c r="H102" s="142"/>
      <c r="I102" s="143"/>
      <c r="J102" s="144"/>
      <c r="K102" s="145"/>
      <c r="L102" s="146"/>
      <c r="M102" s="143"/>
    </row>
    <row r="103" spans="1:13" ht="12.75">
      <c r="A103" s="73"/>
      <c r="B103" s="74"/>
      <c r="C103" s="74">
        <v>6121</v>
      </c>
      <c r="D103" s="74" t="s">
        <v>94</v>
      </c>
      <c r="E103" s="99"/>
      <c r="F103" s="75"/>
      <c r="G103" s="147"/>
      <c r="H103" s="76"/>
      <c r="I103" s="77"/>
      <c r="J103" s="78"/>
      <c r="K103" s="79"/>
      <c r="L103" s="80">
        <v>3750</v>
      </c>
      <c r="M103" s="81"/>
    </row>
    <row r="104" spans="1:13" ht="13.5" thickBot="1">
      <c r="A104" s="164"/>
      <c r="B104" s="165"/>
      <c r="C104" s="166">
        <v>6121</v>
      </c>
      <c r="D104" s="166"/>
      <c r="E104" s="127" t="s">
        <v>26</v>
      </c>
      <c r="F104" s="167"/>
      <c r="G104" s="168"/>
      <c r="H104" s="169"/>
      <c r="I104" s="170"/>
      <c r="J104" s="171"/>
      <c r="K104" s="172"/>
      <c r="L104" s="173">
        <v>3750</v>
      </c>
      <c r="M104" s="174">
        <f>SUM(L104)</f>
        <v>3750</v>
      </c>
    </row>
    <row r="105" spans="1:15" ht="12.75">
      <c r="A105" s="230"/>
      <c r="B105" s="231">
        <v>2212</v>
      </c>
      <c r="C105" s="231"/>
      <c r="D105" s="231"/>
      <c r="E105" s="231" t="s">
        <v>67</v>
      </c>
      <c r="F105" s="232"/>
      <c r="G105" s="233"/>
      <c r="H105" s="234"/>
      <c r="I105" s="235"/>
      <c r="J105" s="213"/>
      <c r="K105" s="236"/>
      <c r="L105" s="237"/>
      <c r="M105" s="236"/>
      <c r="N105" s="228"/>
      <c r="O105" s="229"/>
    </row>
    <row r="106" spans="1:15" ht="12.75">
      <c r="A106" s="73"/>
      <c r="B106" s="74"/>
      <c r="C106" s="74">
        <v>6121</v>
      </c>
      <c r="D106" s="74" t="s">
        <v>95</v>
      </c>
      <c r="E106" s="99"/>
      <c r="F106" s="75"/>
      <c r="G106" s="147"/>
      <c r="H106" s="214"/>
      <c r="I106" s="215"/>
      <c r="J106" s="214"/>
      <c r="K106" s="81"/>
      <c r="L106" s="80">
        <v>4995.2</v>
      </c>
      <c r="M106" s="81"/>
      <c r="N106" s="228"/>
      <c r="O106" s="229"/>
    </row>
    <row r="107" spans="1:15" ht="13.5" thickBot="1">
      <c r="A107" s="164"/>
      <c r="B107" s="165"/>
      <c r="C107" s="166">
        <v>6121</v>
      </c>
      <c r="D107" s="166"/>
      <c r="E107" s="165" t="s">
        <v>29</v>
      </c>
      <c r="F107" s="167"/>
      <c r="G107" s="168"/>
      <c r="H107" s="216"/>
      <c r="I107" s="217"/>
      <c r="J107" s="218"/>
      <c r="K107" s="174"/>
      <c r="L107" s="173">
        <v>4995.2</v>
      </c>
      <c r="M107" s="174">
        <f>SUM(K107:L107)</f>
        <v>4995.2</v>
      </c>
      <c r="N107" s="228"/>
      <c r="O107" s="229"/>
    </row>
    <row r="108" spans="1:15" ht="12.75">
      <c r="A108" s="121"/>
      <c r="B108" s="122">
        <v>2212</v>
      </c>
      <c r="C108" s="122"/>
      <c r="D108" s="122"/>
      <c r="E108" s="122" t="s">
        <v>68</v>
      </c>
      <c r="F108" s="140"/>
      <c r="G108" s="148"/>
      <c r="H108" s="211"/>
      <c r="I108" s="212"/>
      <c r="J108" s="219"/>
      <c r="K108" s="150"/>
      <c r="L108" s="149"/>
      <c r="M108" s="150"/>
      <c r="N108" s="228"/>
      <c r="O108" s="229"/>
    </row>
    <row r="109" spans="1:15" ht="12.75">
      <c r="A109" s="73"/>
      <c r="B109" s="74"/>
      <c r="C109" s="74">
        <v>6121</v>
      </c>
      <c r="D109" s="74" t="s">
        <v>96</v>
      </c>
      <c r="E109" s="99"/>
      <c r="F109" s="75"/>
      <c r="G109" s="147"/>
      <c r="H109" s="214"/>
      <c r="I109" s="215"/>
      <c r="J109" s="214"/>
      <c r="K109" s="81"/>
      <c r="L109" s="80">
        <v>3096.9</v>
      </c>
      <c r="M109" s="81"/>
      <c r="N109" s="228"/>
      <c r="O109" s="229"/>
    </row>
    <row r="110" spans="1:15" ht="13.5" thickBot="1">
      <c r="A110" s="126"/>
      <c r="B110" s="127"/>
      <c r="C110" s="83">
        <v>6121</v>
      </c>
      <c r="D110" s="83"/>
      <c r="E110" s="127" t="s">
        <v>26</v>
      </c>
      <c r="F110" s="114"/>
      <c r="G110" s="84"/>
      <c r="H110" s="220"/>
      <c r="I110" s="221"/>
      <c r="J110" s="222"/>
      <c r="K110" s="132"/>
      <c r="L110" s="128">
        <v>3096.9</v>
      </c>
      <c r="M110" s="132">
        <f>SUM(K110:L110)</f>
        <v>3096.9</v>
      </c>
      <c r="N110" s="228"/>
      <c r="O110" s="229"/>
    </row>
    <row r="111" spans="1:15" ht="12.75">
      <c r="A111" s="64"/>
      <c r="B111" s="122">
        <v>2212</v>
      </c>
      <c r="C111" s="122"/>
      <c r="D111" s="122"/>
      <c r="E111" s="65" t="s">
        <v>69</v>
      </c>
      <c r="F111" s="67"/>
      <c r="G111" s="93"/>
      <c r="H111" s="223"/>
      <c r="I111" s="224"/>
      <c r="J111" s="225"/>
      <c r="K111" s="226"/>
      <c r="L111" s="227"/>
      <c r="M111" s="226"/>
      <c r="N111" s="228"/>
      <c r="O111" s="229"/>
    </row>
    <row r="112" spans="1:15" ht="12.75">
      <c r="A112" s="73"/>
      <c r="B112" s="74"/>
      <c r="C112" s="74">
        <v>6121</v>
      </c>
      <c r="D112" s="74" t="s">
        <v>97</v>
      </c>
      <c r="E112" s="99"/>
      <c r="F112" s="75"/>
      <c r="G112" s="147"/>
      <c r="H112" s="214"/>
      <c r="I112" s="215"/>
      <c r="J112" s="214"/>
      <c r="K112" s="81"/>
      <c r="L112" s="80">
        <v>7343.6</v>
      </c>
      <c r="M112" s="81"/>
      <c r="N112" s="228"/>
      <c r="O112" s="229"/>
    </row>
    <row r="113" spans="1:15" ht="13.5" thickBot="1">
      <c r="A113" s="164"/>
      <c r="B113" s="127"/>
      <c r="C113" s="83">
        <v>6121</v>
      </c>
      <c r="D113" s="83"/>
      <c r="E113" s="127" t="s">
        <v>26</v>
      </c>
      <c r="F113" s="167"/>
      <c r="G113" s="168"/>
      <c r="H113" s="216"/>
      <c r="I113" s="217"/>
      <c r="J113" s="218"/>
      <c r="K113" s="174"/>
      <c r="L113" s="173">
        <v>7343.6</v>
      </c>
      <c r="M113" s="174">
        <f>SUM(K113:L113)</f>
        <v>7343.6</v>
      </c>
      <c r="N113" s="228"/>
      <c r="O113" s="229"/>
    </row>
    <row r="114" spans="1:13" s="183" customFormat="1" ht="16.5" thickBot="1">
      <c r="A114" s="175"/>
      <c r="B114" s="176"/>
      <c r="C114" s="176"/>
      <c r="D114" s="176"/>
      <c r="E114" s="177" t="s">
        <v>54</v>
      </c>
      <c r="F114" s="178">
        <f>SUM(F29:F104)</f>
        <v>100000</v>
      </c>
      <c r="G114" s="178">
        <f>G30+G33+G36+G39+G42+G45+G48+G51</f>
        <v>100000</v>
      </c>
      <c r="H114" s="179">
        <f>H32</f>
        <v>1137.8</v>
      </c>
      <c r="I114" s="180">
        <f>SUM(G114:H114)</f>
        <v>101137.8</v>
      </c>
      <c r="J114" s="181">
        <f>J47</f>
        <v>-3000</v>
      </c>
      <c r="K114" s="182">
        <f>SUM(I114:J114)</f>
        <v>98137.8</v>
      </c>
      <c r="L114" s="181">
        <f>L104+L101+L98+L95+L92+L89+L86+L83+L80+L77+L74+L71+L68+L65+L62+L59+L56+L53+L47+L38+L35+L107+L110+L113+L32+L44</f>
        <v>65435.7</v>
      </c>
      <c r="M114" s="180">
        <f>SUM(K114:L114)</f>
        <v>163573.5</v>
      </c>
    </row>
    <row r="115" spans="1:13" ht="12.75" customHeight="1">
      <c r="A115" s="184"/>
      <c r="B115" s="184"/>
      <c r="C115" s="184"/>
      <c r="D115" s="184"/>
      <c r="E115" s="184"/>
      <c r="F115" s="185"/>
      <c r="G115" s="185"/>
      <c r="H115" s="185"/>
      <c r="I115" s="185"/>
      <c r="J115" s="185"/>
      <c r="K115" s="185"/>
      <c r="L115" s="185"/>
      <c r="M115" s="185"/>
    </row>
    <row r="116" spans="1:13" ht="12.75" customHeight="1">
      <c r="A116" s="184"/>
      <c r="B116" s="184"/>
      <c r="C116" s="184"/>
      <c r="D116" s="184"/>
      <c r="E116" s="184"/>
      <c r="F116" s="185"/>
      <c r="G116" s="185"/>
      <c r="H116" s="185"/>
      <c r="I116" s="185"/>
      <c r="J116" s="185"/>
      <c r="K116" s="185"/>
      <c r="L116" s="185"/>
      <c r="M116" s="185"/>
    </row>
    <row r="117" spans="1:13" ht="18" customHeight="1" thickBot="1">
      <c r="A117" s="184" t="s">
        <v>55</v>
      </c>
      <c r="B117" s="186"/>
      <c r="C117" s="184"/>
      <c r="D117" s="184"/>
      <c r="E117" s="184"/>
      <c r="F117" s="185"/>
      <c r="G117" s="185"/>
      <c r="H117" s="185"/>
      <c r="I117" s="185"/>
      <c r="J117" s="185"/>
      <c r="K117" s="185"/>
      <c r="L117" s="185"/>
      <c r="M117" s="185"/>
    </row>
    <row r="118" spans="1:13" s="183" customFormat="1" ht="16.5" thickBot="1">
      <c r="A118" s="187" t="s">
        <v>56</v>
      </c>
      <c r="B118" s="177"/>
      <c r="C118" s="188"/>
      <c r="D118" s="189"/>
      <c r="E118" s="189"/>
      <c r="F118" s="190"/>
      <c r="G118" s="191" t="s">
        <v>57</v>
      </c>
      <c r="H118" s="191" t="s">
        <v>58</v>
      </c>
      <c r="I118" s="191" t="s">
        <v>59</v>
      </c>
      <c r="J118" s="191" t="s">
        <v>58</v>
      </c>
      <c r="K118" s="191" t="s">
        <v>59</v>
      </c>
      <c r="L118" s="191" t="s">
        <v>58</v>
      </c>
      <c r="M118" s="192" t="s">
        <v>59</v>
      </c>
    </row>
    <row r="119" spans="1:13" ht="15">
      <c r="A119" s="193"/>
      <c r="B119" s="194"/>
      <c r="C119" s="194">
        <v>6121</v>
      </c>
      <c r="D119" s="194"/>
      <c r="E119" s="195"/>
      <c r="F119" s="196"/>
      <c r="G119" s="197">
        <v>0</v>
      </c>
      <c r="H119" s="198">
        <v>1137.8</v>
      </c>
      <c r="I119" s="197">
        <v>29394.8</v>
      </c>
      <c r="J119" s="198">
        <v>0</v>
      </c>
      <c r="K119" s="197">
        <f>SUM(I119:J119)</f>
        <v>29394.8</v>
      </c>
      <c r="L119" s="198">
        <v>110528.7</v>
      </c>
      <c r="M119" s="199">
        <f>SUM(K119:L119)</f>
        <v>139923.5</v>
      </c>
    </row>
    <row r="120" spans="1:13" ht="15">
      <c r="A120" s="193"/>
      <c r="B120" s="194"/>
      <c r="C120" s="194">
        <v>6351</v>
      </c>
      <c r="D120" s="194"/>
      <c r="E120" s="195"/>
      <c r="F120" s="196"/>
      <c r="G120" s="197">
        <v>100000</v>
      </c>
      <c r="H120" s="198">
        <v>0</v>
      </c>
      <c r="I120" s="197">
        <v>71743</v>
      </c>
      <c r="J120" s="198">
        <v>-3000</v>
      </c>
      <c r="K120" s="197">
        <f>SUM(I120:J120)</f>
        <v>68743</v>
      </c>
      <c r="L120" s="200">
        <v>-45093</v>
      </c>
      <c r="M120" s="199">
        <f>SUM(K120:L120)</f>
        <v>23650</v>
      </c>
    </row>
    <row r="121" spans="1:13" ht="16.5" thickBot="1">
      <c r="A121" s="201"/>
      <c r="B121" s="202"/>
      <c r="C121" s="202"/>
      <c r="D121" s="202"/>
      <c r="E121" s="203"/>
      <c r="F121" s="204"/>
      <c r="G121" s="205">
        <v>100000</v>
      </c>
      <c r="H121" s="206">
        <f>SUM(H119:H120)</f>
        <v>1137.8</v>
      </c>
      <c r="I121" s="207">
        <v>101137.8</v>
      </c>
      <c r="J121" s="208">
        <f>SUM(J119:J120)</f>
        <v>-3000</v>
      </c>
      <c r="K121" s="207">
        <f>SUM(K119:K120)</f>
        <v>98137.8</v>
      </c>
      <c r="L121" s="209">
        <f>SUM(L119:L120)</f>
        <v>65435.7</v>
      </c>
      <c r="M121" s="210">
        <f>SUM(K121:L121)</f>
        <v>163573.5</v>
      </c>
    </row>
    <row r="122" spans="1:13" ht="12.75">
      <c r="A122" s="184"/>
      <c r="B122" s="184"/>
      <c r="C122" s="184"/>
      <c r="D122" s="184"/>
      <c r="E122" s="184"/>
      <c r="F122" s="184"/>
      <c r="G122" s="185"/>
      <c r="H122" s="185"/>
      <c r="I122" s="185"/>
      <c r="J122" s="185"/>
      <c r="K122" s="185"/>
      <c r="L122" s="185"/>
      <c r="M122" s="185"/>
    </row>
    <row r="123" spans="1:13" ht="12.75">
      <c r="A123" s="184"/>
      <c r="B123" s="184"/>
      <c r="C123" s="184"/>
      <c r="D123" s="184"/>
      <c r="E123" s="184"/>
      <c r="F123" s="184"/>
      <c r="G123" s="185"/>
      <c r="H123" s="185"/>
      <c r="I123" s="185"/>
      <c r="J123" s="185"/>
      <c r="K123" s="185"/>
      <c r="L123" s="185"/>
      <c r="M123" s="185"/>
    </row>
    <row r="124" spans="7:13" ht="12.75">
      <c r="G124" s="13"/>
      <c r="H124" s="13"/>
      <c r="I124" s="13"/>
      <c r="J124" s="13"/>
      <c r="K124" s="13"/>
      <c r="L124" s="13"/>
      <c r="M124" s="13"/>
    </row>
    <row r="125" spans="7:13" ht="12.75">
      <c r="G125" s="13"/>
      <c r="H125" s="13"/>
      <c r="I125" s="13"/>
      <c r="J125" s="13"/>
      <c r="K125" s="13"/>
      <c r="L125" s="13"/>
      <c r="M125" s="13"/>
    </row>
  </sheetData>
  <mergeCells count="3">
    <mergeCell ref="L27:M27"/>
    <mergeCell ref="H27:I27"/>
    <mergeCell ref="J27:K27"/>
  </mergeCells>
  <printOptions horizontalCentered="1"/>
  <pageMargins left="0.1968503937007874" right="0.3937007874015748" top="0.5905511811023623" bottom="0.7086614173228347" header="0.5118110236220472" footer="0.5118110236220472"/>
  <pageSetup horizontalDpi="300" verticalDpi="300" orientation="landscape" paperSize="9" scale="80" r:id="rId1"/>
  <headerFooter alignWithMargins="0">
    <oddFooter>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Ivana Karpíšková</cp:lastModifiedBy>
  <cp:lastPrinted>2007-05-29T08:26:17Z</cp:lastPrinted>
  <dcterms:created xsi:type="dcterms:W3CDTF">2007-05-17T10:59:58Z</dcterms:created>
  <dcterms:modified xsi:type="dcterms:W3CDTF">2007-05-29T11:51:43Z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617147336</vt:i4>
  </property>
  <property fmtid="{D5CDD505-2E9C-101B-9397-08002B2CF9AE}" pid="3" name="_EmailSubject">
    <vt:lpwstr>tabulky</vt:lpwstr>
  </property>
  <property fmtid="{D5CDD505-2E9C-101B-9397-08002B2CF9AE}" pid="4" name="_AuthorEmail">
    <vt:lpwstr>izbudilova@kr-kralovehradecky.cz</vt:lpwstr>
  </property>
  <property fmtid="{D5CDD505-2E9C-101B-9397-08002B2CF9AE}" pid="5" name="_AuthorEmailDisplayName">
    <vt:lpwstr>Zbudilová Iva</vt:lpwstr>
  </property>
  <property fmtid="{D5CDD505-2E9C-101B-9397-08002B2CF9AE}" pid="6" name="_PreviousAdHocReviewCycleID">
    <vt:i4>-1791988795</vt:i4>
  </property>
</Properties>
</file>