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14 školství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<sst xmlns="http://schemas.openxmlformats.org/spreadsheetml/2006/main" count="104" uniqueCount="87">
  <si>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Limit:</t>
  </si>
  <si>
    <t>Limit celkem od poč. roku:</t>
  </si>
  <si>
    <t>Celkem</t>
  </si>
  <si>
    <t>Číslo
org.</t>
  </si>
  <si>
    <t>§</t>
  </si>
  <si>
    <t>Položka</t>
  </si>
  <si>
    <t>Číslo
akce</t>
  </si>
  <si>
    <t>Organizace
Název akce</t>
  </si>
  <si>
    <t>Dětský domov a školní jídelna, Nechanice, Hrádecká 267</t>
  </si>
  <si>
    <t>Gymnázium, Trutnov, Jiráskova 325</t>
  </si>
  <si>
    <t>SM/06/314</t>
  </si>
  <si>
    <t>Přístavba a rekonstrukce školní jídelny</t>
  </si>
  <si>
    <t>Rozděleno celkem</t>
  </si>
  <si>
    <t>Rozděleno:</t>
  </si>
  <si>
    <t>Rekapitulace:</t>
  </si>
  <si>
    <t>PS</t>
  </si>
  <si>
    <t>Úprava</t>
  </si>
  <si>
    <t>UR</t>
  </si>
  <si>
    <t>Odvětví: školství   (kap. 14)</t>
  </si>
  <si>
    <t>PS schváleno</t>
  </si>
  <si>
    <t>v tis. na 1 deset. místo</t>
  </si>
  <si>
    <r>
      <t xml:space="preserve">Zdroj krytí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úvěr              </t>
    </r>
  </si>
  <si>
    <t>výkup nemovitosti - splátky</t>
  </si>
  <si>
    <t>celkem kapitálové výdaje odvětví</t>
  </si>
  <si>
    <t>kapitálové výdaje odvětví</t>
  </si>
  <si>
    <t>SM/07/318</t>
  </si>
  <si>
    <t>Jiráskovo gymnázium, Náchod, Řezníčkova 451</t>
  </si>
  <si>
    <t>Zhotovení PD na reko soc. zařízení</t>
  </si>
  <si>
    <t>Lepařovo gymnázium, Jičín, Jiráskova 30</t>
  </si>
  <si>
    <t>Reko centrálního rozvodu topného systému</t>
  </si>
  <si>
    <r>
      <t xml:space="preserve">Počáteční stav                                        </t>
    </r>
    <r>
      <rPr>
        <sz val="8"/>
        <rFont val="Arial"/>
        <family val="2"/>
      </rPr>
      <t>/ze schváleného rozpočtu 2008/</t>
    </r>
    <r>
      <rPr>
        <b/>
        <sz val="8"/>
        <rFont val="Arial"/>
        <family val="2"/>
      </rPr>
      <t xml:space="preserve">
</t>
    </r>
  </si>
  <si>
    <t>Reko školní kuchyně - Denisova 212</t>
  </si>
  <si>
    <t>SM/08/301</t>
  </si>
  <si>
    <t>SM/08/302</t>
  </si>
  <si>
    <t>Ing. Zdeněk Kraus</t>
  </si>
  <si>
    <t>gestor školství</t>
  </si>
  <si>
    <t>tabulka č. 1</t>
  </si>
  <si>
    <t>Základní škola logopedická a MŠ logopedická, Choustníkovo Hradiště 161</t>
  </si>
  <si>
    <t>rezervy kapitálových výdajů</t>
  </si>
  <si>
    <t>Vyšší odborná škola zdravotnická a Střední zdravotnická škola, Trutnov, Procházkova 303</t>
  </si>
  <si>
    <t>SM/07/317</t>
  </si>
  <si>
    <t>Řešení havárie podlah. konstrukce šaten - l. NP</t>
  </si>
  <si>
    <t>celkem inv. transfery PO</t>
  </si>
  <si>
    <t>investiční transfery PO</t>
  </si>
  <si>
    <t xml:space="preserve">neinvestiční příspěvky PO </t>
  </si>
  <si>
    <t>I. uvolnění</t>
  </si>
  <si>
    <t>SM/08/303</t>
  </si>
  <si>
    <t>Odborné učiliště a Praktická škola, Hostinné, Mládežnická 329</t>
  </si>
  <si>
    <t>Výměna kotle - havárie</t>
  </si>
  <si>
    <r>
      <t>Úprava +, -</t>
    </r>
    <r>
      <rPr>
        <sz val="8"/>
        <rFont val="Arial"/>
        <family val="0"/>
      </rPr>
      <t xml:space="preserve">, </t>
    </r>
    <r>
      <rPr>
        <b/>
        <sz val="8"/>
        <rFont val="Arial"/>
        <family val="0"/>
      </rPr>
      <t xml:space="preserve">
</t>
    </r>
    <r>
      <rPr>
        <sz val="8"/>
        <rFont val="Arial"/>
        <family val="0"/>
      </rPr>
      <t xml:space="preserve">R 30.1.08               </t>
    </r>
  </si>
  <si>
    <r>
      <t>Upravený
rozpočet</t>
    </r>
    <r>
      <rPr>
        <b/>
        <sz val="8"/>
        <rFont val="Arial"/>
        <family val="0"/>
      </rPr>
      <t xml:space="preserve">
</t>
    </r>
    <r>
      <rPr>
        <sz val="8"/>
        <rFont val="Arial"/>
        <family val="0"/>
      </rPr>
      <t>v tis. Kč</t>
    </r>
  </si>
  <si>
    <t>VOŠ stavební a SPŠ arch. Jana Letzela, Náchod, Pražská  931</t>
  </si>
  <si>
    <t>SM/07/319</t>
  </si>
  <si>
    <t>celkem neinv. příspěvky PO</t>
  </si>
  <si>
    <t>Výměna oken</t>
  </si>
  <si>
    <t>Střední průmyslová škola, Hradec Králové, Hradecká 647</t>
  </si>
  <si>
    <t>SM/07/322</t>
  </si>
  <si>
    <t>I. zvýšení</t>
  </si>
  <si>
    <t>zůstatek k rozdělení</t>
  </si>
  <si>
    <t>Kapitola 50 - Fond rozvoje a reprodukce Královéhradeckého kraje rok 2008 - sumář - 2. uvolnění</t>
  </si>
  <si>
    <t xml:space="preserve"> </t>
  </si>
  <si>
    <t>zvýšení II. - nedočerpáno do schvál.limitu FRR v r. 2007</t>
  </si>
  <si>
    <t>zvýšení I. - nerozděleno  do schvál.limitu FRR v r. 2007</t>
  </si>
  <si>
    <t>II. zvýšení</t>
  </si>
  <si>
    <t>Reko soc. zařízení na internátu Mládežnická - 2.etapa</t>
  </si>
  <si>
    <t>SM/08/304</t>
  </si>
  <si>
    <t>SM/08/305</t>
  </si>
  <si>
    <r>
      <t>Úprava +, -</t>
    </r>
    <r>
      <rPr>
        <sz val="8"/>
        <rFont val="Arial"/>
        <family val="0"/>
      </rPr>
      <t xml:space="preserve">, </t>
    </r>
    <r>
      <rPr>
        <b/>
        <sz val="8"/>
        <rFont val="Arial"/>
        <family val="0"/>
      </rPr>
      <t xml:space="preserve">
</t>
    </r>
    <r>
      <rPr>
        <sz val="8"/>
        <rFont val="Arial"/>
        <family val="0"/>
      </rPr>
      <t xml:space="preserve">R 12.3.2008                                    </t>
    </r>
  </si>
  <si>
    <r>
      <t>Úprava +, -</t>
    </r>
    <r>
      <rPr>
        <sz val="8"/>
        <rFont val="Arial"/>
        <family val="0"/>
      </rPr>
      <t xml:space="preserve">,                         Z 3.4. 2008            </t>
    </r>
  </si>
  <si>
    <t>SM/08/307</t>
  </si>
  <si>
    <t>Střední odborná škola a Střední odborné učiliště, Trutnov, Volanovská 243</t>
  </si>
  <si>
    <t xml:space="preserve">Rekonstrukce a přístavba školní kuchyně </t>
  </si>
  <si>
    <t xml:space="preserve">PD - Reko prostor DM Úpická </t>
  </si>
  <si>
    <t>I.Návrh na rozdělení disponibilních prostředků FRR pro r. 2008</t>
  </si>
  <si>
    <t>Vyšší odborná škola a SPŠ, Jičín, Pod Koželuhy 100</t>
  </si>
  <si>
    <t>Reko a modernizace výměníkové stanice-Smiřických</t>
  </si>
  <si>
    <t>Hradec Králové 3. března 2008</t>
  </si>
  <si>
    <t>II. Zapojení nedočerpaných a nerozdělených  prostředků FRR pro školství z roku 2007</t>
  </si>
  <si>
    <t>II. uvolnění - disponibilní prostředky r. 2008</t>
  </si>
  <si>
    <t xml:space="preserve">Nerozděleno po I. uvolnění </t>
  </si>
  <si>
    <t>II. uvolnění - rozdělení prostředků po zapojení zůstatku r. 2007</t>
  </si>
  <si>
    <t>PaedDr. Pavel Jankovský</t>
  </si>
  <si>
    <t>vedoucí odboru školství</t>
  </si>
  <si>
    <t>Rekonstrukce objektu školy a internátu</t>
  </si>
  <si>
    <t>I. uvolnění               /1.změna rozpočtu/</t>
  </si>
  <si>
    <t>II. uvolnění               /1.změna rozpočtu/</t>
  </si>
  <si>
    <t>Vyšší odborná škola,SOŠ a SOU, Kostelec nad Orlicí,  Komenského 873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</si>
</sst>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lbertus Extra Bold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u val="single"/>
      <sz val="10"/>
      <color indexed="8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 horizontal="right" vertical="distributed" wrapText="1"/>
    </xf>
    <xf numFmtId="0" fontId="0" fillId="0" borderId="4" xfId="0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5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167" fontId="4" fillId="0" borderId="14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5" fillId="0" borderId="14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167" fontId="0" fillId="0" borderId="18" xfId="0" applyNumberFormat="1" applyFont="1" applyBorder="1" applyAlignment="1">
      <alignment/>
    </xf>
    <xf numFmtId="0" fontId="8" fillId="0" borderId="5" xfId="0" applyFont="1" applyBorder="1" applyAlignment="1">
      <alignment/>
    </xf>
    <xf numFmtId="167" fontId="4" fillId="0" borderId="9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0" fontId="8" fillId="0" borderId="9" xfId="0" applyFont="1" applyBorder="1" applyAlignment="1">
      <alignment/>
    </xf>
    <xf numFmtId="167" fontId="0" fillId="0" borderId="5" xfId="0" applyNumberFormat="1" applyFont="1" applyBorder="1" applyAlignment="1">
      <alignment/>
    </xf>
    <xf numFmtId="167" fontId="0" fillId="2" borderId="5" xfId="0" applyNumberFormat="1" applyFont="1" applyFill="1" applyBorder="1" applyAlignment="1">
      <alignment/>
    </xf>
    <xf numFmtId="167" fontId="0" fillId="0" borderId="19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8" fillId="0" borderId="8" xfId="0" applyFont="1" applyBorder="1" applyAlignment="1">
      <alignment/>
    </xf>
    <xf numFmtId="167" fontId="4" fillId="2" borderId="8" xfId="0" applyNumberFormat="1" applyFont="1" applyFill="1" applyBorder="1" applyAlignment="1">
      <alignment horizontal="right"/>
    </xf>
    <xf numFmtId="167" fontId="4" fillId="0" borderId="20" xfId="0" applyNumberFormat="1" applyFont="1" applyBorder="1" applyAlignment="1">
      <alignment horizontal="right"/>
    </xf>
    <xf numFmtId="0" fontId="9" fillId="0" borderId="9" xfId="0" applyFont="1" applyBorder="1" applyAlignment="1">
      <alignment wrapText="1"/>
    </xf>
    <xf numFmtId="167" fontId="0" fillId="2" borderId="6" xfId="0" applyNumberFormat="1" applyFont="1" applyFill="1" applyBorder="1" applyAlignment="1">
      <alignment/>
    </xf>
    <xf numFmtId="167" fontId="4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4" fillId="0" borderId="22" xfId="0" applyFont="1" applyBorder="1" applyAlignment="1">
      <alignment/>
    </xf>
    <xf numFmtId="4" fontId="0" fillId="0" borderId="23" xfId="0" applyNumberFormat="1" applyFont="1" applyBorder="1" applyAlignment="1">
      <alignment/>
    </xf>
    <xf numFmtId="167" fontId="0" fillId="0" borderId="23" xfId="0" applyNumberFormat="1" applyFont="1" applyBorder="1" applyAlignment="1">
      <alignment/>
    </xf>
    <xf numFmtId="167" fontId="0" fillId="2" borderId="23" xfId="0" applyNumberFormat="1" applyFont="1" applyFill="1" applyBorder="1" applyAlignment="1">
      <alignment/>
    </xf>
    <xf numFmtId="167" fontId="0" fillId="0" borderId="24" xfId="0" applyNumberFormat="1" applyFont="1" applyBorder="1" applyAlignment="1">
      <alignment/>
    </xf>
    <xf numFmtId="167" fontId="4" fillId="2" borderId="8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2" borderId="10" xfId="0" applyNumberFormat="1" applyFont="1" applyFill="1" applyBorder="1" applyAlignment="1">
      <alignment/>
    </xf>
    <xf numFmtId="167" fontId="0" fillId="0" borderId="26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67" fontId="11" fillId="0" borderId="12" xfId="0" applyNumberFormat="1" applyFont="1" applyBorder="1" applyAlignment="1">
      <alignment/>
    </xf>
    <xf numFmtId="167" fontId="11" fillId="2" borderId="12" xfId="0" applyNumberFormat="1" applyFont="1" applyFill="1" applyBorder="1" applyAlignment="1">
      <alignment/>
    </xf>
    <xf numFmtId="167" fontId="11" fillId="3" borderId="1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167" fontId="12" fillId="0" borderId="0" xfId="0" applyNumberFormat="1" applyFont="1" applyBorder="1" applyAlignment="1">
      <alignment/>
    </xf>
    <xf numFmtId="167" fontId="12" fillId="0" borderId="0" xfId="0" applyNumberFormat="1" applyFont="1" applyFill="1" applyBorder="1" applyAlignment="1">
      <alignment/>
    </xf>
    <xf numFmtId="167" fontId="12" fillId="0" borderId="0" xfId="0" applyNumberFormat="1" applyFont="1" applyAlignment="1">
      <alignment/>
    </xf>
    <xf numFmtId="0" fontId="0" fillId="0" borderId="27" xfId="0" applyBorder="1" applyAlignment="1">
      <alignment/>
    </xf>
    <xf numFmtId="167" fontId="3" fillId="0" borderId="12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7" fontId="12" fillId="0" borderId="23" xfId="0" applyNumberFormat="1" applyFont="1" applyBorder="1" applyAlignment="1">
      <alignment/>
    </xf>
    <xf numFmtId="167" fontId="12" fillId="0" borderId="9" xfId="0" applyNumberFormat="1" applyFont="1" applyBorder="1" applyAlignment="1">
      <alignment/>
    </xf>
    <xf numFmtId="0" fontId="0" fillId="0" borderId="32" xfId="0" applyBorder="1" applyAlignment="1">
      <alignment/>
    </xf>
    <xf numFmtId="167" fontId="12" fillId="0" borderId="5" xfId="0" applyNumberFormat="1" applyFont="1" applyBorder="1" applyAlignment="1">
      <alignment/>
    </xf>
    <xf numFmtId="167" fontId="12" fillId="0" borderId="18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33" xfId="0" applyBorder="1" applyAlignment="1">
      <alignment/>
    </xf>
    <xf numFmtId="167" fontId="3" fillId="0" borderId="8" xfId="0" applyNumberFormat="1" applyFont="1" applyBorder="1" applyAlignment="1">
      <alignment/>
    </xf>
    <xf numFmtId="167" fontId="3" fillId="3" borderId="2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9" fillId="0" borderId="23" xfId="0" applyFont="1" applyBorder="1" applyAlignment="1">
      <alignment wrapText="1"/>
    </xf>
    <xf numFmtId="0" fontId="10" fillId="0" borderId="8" xfId="0" applyFont="1" applyBorder="1" applyAlignment="1">
      <alignment/>
    </xf>
    <xf numFmtId="167" fontId="4" fillId="0" borderId="2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36" xfId="0" applyFont="1" applyBorder="1" applyAlignment="1">
      <alignment/>
    </xf>
    <xf numFmtId="167" fontId="4" fillId="0" borderId="6" xfId="0" applyNumberFormat="1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37" xfId="0" applyFont="1" applyBorder="1" applyAlignment="1">
      <alignment/>
    </xf>
    <xf numFmtId="4" fontId="4" fillId="0" borderId="23" xfId="0" applyNumberFormat="1" applyFont="1" applyBorder="1" applyAlignment="1">
      <alignment/>
    </xf>
    <xf numFmtId="167" fontId="4" fillId="0" borderId="23" xfId="0" applyNumberFormat="1" applyFont="1" applyBorder="1" applyAlignment="1">
      <alignment/>
    </xf>
    <xf numFmtId="167" fontId="4" fillId="2" borderId="23" xfId="0" applyNumberFormat="1" applyFont="1" applyFill="1" applyBorder="1" applyAlignment="1">
      <alignment/>
    </xf>
    <xf numFmtId="167" fontId="4" fillId="0" borderId="24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" xfId="0" applyFill="1" applyBorder="1" applyAlignment="1">
      <alignment/>
    </xf>
    <xf numFmtId="167" fontId="4" fillId="0" borderId="0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167" fontId="12" fillId="0" borderId="6" xfId="0" applyNumberFormat="1" applyFont="1" applyBorder="1" applyAlignment="1">
      <alignment/>
    </xf>
    <xf numFmtId="0" fontId="0" fillId="0" borderId="25" xfId="0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2" borderId="10" xfId="0" applyNumberFormat="1" applyFont="1" applyFill="1" applyBorder="1" applyAlignment="1">
      <alignment horizontal="right"/>
    </xf>
    <xf numFmtId="167" fontId="4" fillId="0" borderId="26" xfId="0" applyNumberFormat="1" applyFont="1" applyBorder="1" applyAlignment="1">
      <alignment horizontal="right"/>
    </xf>
    <xf numFmtId="0" fontId="8" fillId="4" borderId="5" xfId="0" applyFont="1" applyFill="1" applyBorder="1" applyAlignment="1">
      <alignment/>
    </xf>
    <xf numFmtId="0" fontId="8" fillId="0" borderId="43" xfId="0" applyFont="1" applyBorder="1" applyAlignment="1">
      <alignment/>
    </xf>
    <xf numFmtId="0" fontId="9" fillId="4" borderId="10" xfId="0" applyFont="1" applyFill="1" applyBorder="1" applyAlignment="1">
      <alignment wrapText="1"/>
    </xf>
    <xf numFmtId="0" fontId="4" fillId="0" borderId="43" xfId="0" applyFont="1" applyBorder="1" applyAlignment="1">
      <alignment/>
    </xf>
    <xf numFmtId="0" fontId="0" fillId="4" borderId="5" xfId="0" applyFont="1" applyFill="1" applyBorder="1" applyAlignment="1">
      <alignment/>
    </xf>
    <xf numFmtId="167" fontId="4" fillId="0" borderId="5" xfId="0" applyNumberFormat="1" applyFont="1" applyBorder="1" applyAlignment="1">
      <alignment/>
    </xf>
    <xf numFmtId="167" fontId="0" fillId="2" borderId="5" xfId="0" applyNumberFormat="1" applyFont="1" applyFill="1" applyBorder="1" applyAlignment="1">
      <alignment horizontal="right"/>
    </xf>
    <xf numFmtId="167" fontId="0" fillId="0" borderId="19" xfId="0" applyNumberFormat="1" applyFont="1" applyBorder="1" applyAlignment="1">
      <alignment horizontal="right"/>
    </xf>
    <xf numFmtId="167" fontId="0" fillId="2" borderId="9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0" fontId="8" fillId="4" borderId="9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9" fillId="4" borderId="9" xfId="0" applyFont="1" applyFill="1" applyBorder="1" applyAlignment="1">
      <alignment wrapText="1"/>
    </xf>
    <xf numFmtId="0" fontId="8" fillId="0" borderId="36" xfId="0" applyFont="1" applyBorder="1" applyAlignment="1">
      <alignment/>
    </xf>
    <xf numFmtId="0" fontId="8" fillId="4" borderId="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8" fillId="0" borderId="7" xfId="0" applyFont="1" applyBorder="1" applyAlignment="1">
      <alignment/>
    </xf>
    <xf numFmtId="4" fontId="4" fillId="0" borderId="22" xfId="0" applyNumberFormat="1" applyFont="1" applyBorder="1" applyAlignment="1">
      <alignment/>
    </xf>
    <xf numFmtId="167" fontId="4" fillId="0" borderId="22" xfId="0" applyNumberFormat="1" applyFont="1" applyBorder="1" applyAlignment="1">
      <alignment/>
    </xf>
    <xf numFmtId="167" fontId="4" fillId="2" borderId="22" xfId="0" applyNumberFormat="1" applyFont="1" applyFill="1" applyBorder="1" applyAlignment="1">
      <alignment/>
    </xf>
    <xf numFmtId="167" fontId="4" fillId="0" borderId="44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167" fontId="4" fillId="0" borderId="43" xfId="0" applyNumberFormat="1" applyFont="1" applyBorder="1" applyAlignment="1">
      <alignment/>
    </xf>
    <xf numFmtId="167" fontId="4" fillId="2" borderId="43" xfId="0" applyNumberFormat="1" applyFont="1" applyFill="1" applyBorder="1" applyAlignment="1">
      <alignment/>
    </xf>
    <xf numFmtId="167" fontId="4" fillId="0" borderId="45" xfId="0" applyNumberFormat="1" applyFont="1" applyBorder="1" applyAlignment="1">
      <alignment/>
    </xf>
    <xf numFmtId="167" fontId="4" fillId="2" borderId="5" xfId="0" applyNumberFormat="1" applyFont="1" applyFill="1" applyBorder="1" applyAlignment="1">
      <alignment/>
    </xf>
    <xf numFmtId="167" fontId="4" fillId="0" borderId="19" xfId="0" applyNumberFormat="1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7" fontId="4" fillId="2" borderId="6" xfId="0" applyNumberFormat="1" applyFont="1" applyFill="1" applyBorder="1" applyAlignment="1">
      <alignment/>
    </xf>
    <xf numFmtId="167" fontId="0" fillId="0" borderId="19" xfId="0" applyNumberFormat="1" applyFont="1" applyBorder="1" applyAlignment="1">
      <alignment horizontal="right" vertical="center" wrapText="1"/>
    </xf>
    <xf numFmtId="167" fontId="4" fillId="0" borderId="19" xfId="0" applyNumberFormat="1" applyFont="1" applyBorder="1" applyAlignment="1">
      <alignment horizontal="right" vertical="center" wrapText="1"/>
    </xf>
    <xf numFmtId="0" fontId="0" fillId="0" borderId="49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0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horizontal="right" vertical="distributed" wrapText="1"/>
    </xf>
    <xf numFmtId="167" fontId="0" fillId="0" borderId="6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0" fontId="16" fillId="0" borderId="23" xfId="0" applyFont="1" applyBorder="1" applyAlignment="1">
      <alignment wrapText="1"/>
    </xf>
    <xf numFmtId="167" fontId="3" fillId="5" borderId="8" xfId="0" applyNumberFormat="1" applyFont="1" applyFill="1" applyBorder="1" applyAlignment="1">
      <alignment/>
    </xf>
    <xf numFmtId="0" fontId="8" fillId="2" borderId="4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167" fontId="0" fillId="2" borderId="48" xfId="0" applyNumberFormat="1" applyFont="1" applyFill="1" applyBorder="1" applyAlignment="1">
      <alignment horizontal="right" vertical="center" wrapText="1"/>
    </xf>
    <xf numFmtId="167" fontId="4" fillId="2" borderId="47" xfId="0" applyNumberFormat="1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/>
    </xf>
    <xf numFmtId="0" fontId="0" fillId="4" borderId="5" xfId="0" applyFont="1" applyFill="1" applyBorder="1" applyAlignment="1">
      <alignment wrapText="1"/>
    </xf>
    <xf numFmtId="167" fontId="0" fillId="0" borderId="29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0" fillId="0" borderId="29" xfId="0" applyNumberFormat="1" applyFont="1" applyBorder="1" applyAlignment="1">
      <alignment/>
    </xf>
    <xf numFmtId="167" fontId="4" fillId="0" borderId="28" xfId="0" applyNumberFormat="1" applyFont="1" applyBorder="1" applyAlignment="1">
      <alignment/>
    </xf>
    <xf numFmtId="167" fontId="0" fillId="0" borderId="49" xfId="0" applyNumberFormat="1" applyFont="1" applyBorder="1" applyAlignment="1">
      <alignment/>
    </xf>
    <xf numFmtId="167" fontId="0" fillId="0" borderId="51" xfId="0" applyNumberFormat="1" applyFont="1" applyBorder="1" applyAlignment="1">
      <alignment/>
    </xf>
    <xf numFmtId="167" fontId="4" fillId="0" borderId="52" xfId="0" applyNumberFormat="1" applyFont="1" applyBorder="1" applyAlignment="1">
      <alignment/>
    </xf>
    <xf numFmtId="0" fontId="0" fillId="0" borderId="39" xfId="0" applyFill="1" applyBorder="1" applyAlignment="1">
      <alignment/>
    </xf>
    <xf numFmtId="0" fontId="0" fillId="0" borderId="29" xfId="0" applyFill="1" applyBorder="1" applyAlignment="1">
      <alignment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/>
    </xf>
    <xf numFmtId="167" fontId="0" fillId="0" borderId="53" xfId="0" applyNumberFormat="1" applyFont="1" applyBorder="1" applyAlignment="1">
      <alignment/>
    </xf>
    <xf numFmtId="167" fontId="17" fillId="0" borderId="28" xfId="0" applyNumberFormat="1" applyFont="1" applyBorder="1" applyAlignment="1">
      <alignment/>
    </xf>
    <xf numFmtId="167" fontId="17" fillId="0" borderId="49" xfId="0" applyNumberFormat="1" applyFont="1" applyBorder="1" applyAlignment="1">
      <alignment/>
    </xf>
    <xf numFmtId="167" fontId="17" fillId="0" borderId="51" xfId="0" applyNumberFormat="1" applyFont="1" applyBorder="1" applyAlignment="1">
      <alignment/>
    </xf>
    <xf numFmtId="167" fontId="4" fillId="0" borderId="53" xfId="0" applyNumberFormat="1" applyFont="1" applyBorder="1" applyAlignment="1">
      <alignment/>
    </xf>
    <xf numFmtId="167" fontId="4" fillId="0" borderId="20" xfId="0" applyNumberFormat="1" applyFont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167" fontId="2" fillId="0" borderId="14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167" fontId="2" fillId="0" borderId="54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pane xSplit="5" ySplit="18" topLeftCell="F3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40" sqref="G40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6.00390625" style="0" customWidth="1"/>
    <col min="4" max="4" width="9.57421875" style="0" customWidth="1"/>
    <col min="5" max="5" width="46.00390625" style="0" customWidth="1"/>
    <col min="6" max="6" width="6.140625" style="0" customWidth="1"/>
    <col min="7" max="7" width="10.421875" style="0" customWidth="1"/>
    <col min="8" max="8" width="11.140625" style="0" customWidth="1"/>
    <col min="9" max="9" width="12.140625" style="0" customWidth="1"/>
    <col min="10" max="10" width="11.140625" style="0" customWidth="1"/>
    <col min="11" max="11" width="11.57421875" style="0" customWidth="1"/>
    <col min="12" max="12" width="11.140625" style="0" customWidth="1"/>
    <col min="13" max="13" width="12.28125" style="0" customWidth="1"/>
    <col min="15" max="15" width="0.13671875" style="0" customWidth="1"/>
    <col min="18" max="20" width="7.28125" style="0" customWidth="1"/>
  </cols>
  <sheetData>
    <row r="1" spans="1:12" s="2" customFormat="1" ht="20.25" customHeight="1">
      <c r="A1" s="30" t="s">
        <v>59</v>
      </c>
      <c r="B1" s="1"/>
      <c r="C1" s="1"/>
      <c r="D1" s="1"/>
      <c r="E1" s="1"/>
      <c r="F1" s="1"/>
      <c r="G1" s="1"/>
      <c r="H1" s="1"/>
      <c r="J1" s="1"/>
      <c r="L1" s="1"/>
    </row>
    <row r="2" spans="1:12" s="2" customFormat="1" ht="12.75" customHeight="1" thickBot="1">
      <c r="A2" s="30"/>
      <c r="B2" s="1"/>
      <c r="C2" s="1"/>
      <c r="D2" s="1"/>
      <c r="E2" s="1"/>
      <c r="F2" s="1"/>
      <c r="G2" s="1"/>
      <c r="H2" s="1"/>
      <c r="J2" s="1"/>
      <c r="L2" s="1"/>
    </row>
    <row r="3" spans="1:7" ht="13.5" thickBot="1">
      <c r="A3" s="2"/>
      <c r="B3" s="2"/>
      <c r="C3" s="2"/>
      <c r="E3" s="31" t="s">
        <v>1</v>
      </c>
      <c r="F3" s="32"/>
      <c r="G3" s="199">
        <v>48000</v>
      </c>
    </row>
    <row r="4" spans="1:7" ht="13.5" thickBot="1">
      <c r="A4" s="2"/>
      <c r="B4" s="2"/>
      <c r="C4" s="2"/>
      <c r="E4" s="196" t="s">
        <v>62</v>
      </c>
      <c r="F4" s="197"/>
      <c r="G4" s="208">
        <v>5328.2</v>
      </c>
    </row>
    <row r="5" spans="1:7" ht="13.5" customHeight="1" thickBot="1">
      <c r="A5" t="s">
        <v>18</v>
      </c>
      <c r="E5" s="198" t="s">
        <v>61</v>
      </c>
      <c r="F5" s="197"/>
      <c r="G5" s="208">
        <v>6347</v>
      </c>
    </row>
    <row r="6" spans="5:7" ht="13.5" customHeight="1" thickBot="1">
      <c r="E6" s="34" t="s">
        <v>2</v>
      </c>
      <c r="F6" s="32"/>
      <c r="G6" s="199">
        <f>SUM(G3:G5)</f>
        <v>59675.2</v>
      </c>
    </row>
    <row r="7" spans="6:13" ht="13.5" thickBot="1">
      <c r="F7" s="4"/>
      <c r="G7" s="175"/>
      <c r="I7" s="4"/>
      <c r="K7" s="4"/>
      <c r="M7" s="4"/>
    </row>
    <row r="8" spans="1:13" ht="12.75">
      <c r="A8" s="120" t="s">
        <v>0</v>
      </c>
      <c r="B8" s="88"/>
      <c r="C8" s="88"/>
      <c r="D8" s="121"/>
      <c r="E8" s="121"/>
      <c r="F8" s="121"/>
      <c r="G8" s="211">
        <v>48000</v>
      </c>
      <c r="H8" s="35"/>
      <c r="I8" s="36"/>
      <c r="J8" s="35" t="s">
        <v>60</v>
      </c>
      <c r="K8" s="36"/>
      <c r="L8" s="35" t="s">
        <v>60</v>
      </c>
      <c r="M8" s="36"/>
    </row>
    <row r="9" spans="1:13" ht="12.75">
      <c r="A9" s="119" t="s">
        <v>19</v>
      </c>
      <c r="B9" s="176"/>
      <c r="C9" s="176"/>
      <c r="D9" s="177"/>
      <c r="E9" s="177"/>
      <c r="F9" s="177"/>
      <c r="G9" s="200">
        <v>-43000</v>
      </c>
      <c r="H9" s="33"/>
      <c r="I9" s="33"/>
      <c r="J9" s="33"/>
      <c r="K9" s="33"/>
      <c r="L9" s="33"/>
      <c r="M9" s="33"/>
    </row>
    <row r="10" spans="1:7" ht="12.75" customHeight="1">
      <c r="A10" s="122" t="s">
        <v>45</v>
      </c>
      <c r="B10" s="178"/>
      <c r="C10" s="178"/>
      <c r="D10" s="179"/>
      <c r="E10" s="179"/>
      <c r="F10" s="179"/>
      <c r="G10" s="201">
        <v>-1010</v>
      </c>
    </row>
    <row r="11" spans="1:7" ht="12.75" customHeight="1" thickBot="1">
      <c r="A11" s="118" t="s">
        <v>79</v>
      </c>
      <c r="B11" s="180"/>
      <c r="C11" s="180"/>
      <c r="D11" s="181"/>
      <c r="E11" s="181"/>
      <c r="F11" s="181"/>
      <c r="G11" s="202">
        <f>G8+G9+G10</f>
        <v>3990</v>
      </c>
    </row>
    <row r="12" spans="1:7" ht="12.75" customHeight="1">
      <c r="A12" s="204" t="s">
        <v>78</v>
      </c>
      <c r="B12" s="205"/>
      <c r="C12" s="205"/>
      <c r="D12" s="206"/>
      <c r="E12" s="206"/>
      <c r="F12" s="206"/>
      <c r="G12" s="207">
        <v>-3990</v>
      </c>
    </row>
    <row r="13" spans="1:7" ht="12.75" customHeight="1">
      <c r="A13" s="203" t="s">
        <v>57</v>
      </c>
      <c r="B13" s="176"/>
      <c r="C13" s="176"/>
      <c r="D13" s="177"/>
      <c r="E13" s="177"/>
      <c r="F13" s="177"/>
      <c r="G13" s="209">
        <v>5328.2</v>
      </c>
    </row>
    <row r="14" spans="1:13" ht="12.75" customHeight="1">
      <c r="A14" s="122" t="s">
        <v>63</v>
      </c>
      <c r="B14" s="178"/>
      <c r="C14" s="178"/>
      <c r="D14" s="179"/>
      <c r="E14" s="179"/>
      <c r="F14" s="179"/>
      <c r="G14" s="210">
        <v>6347</v>
      </c>
      <c r="M14" t="s">
        <v>36</v>
      </c>
    </row>
    <row r="15" spans="1:13" ht="12.75" customHeight="1">
      <c r="A15" s="122" t="s">
        <v>80</v>
      </c>
      <c r="B15" s="178"/>
      <c r="C15" s="178"/>
      <c r="D15" s="179"/>
      <c r="E15" s="179"/>
      <c r="F15" s="179"/>
      <c r="G15" s="201">
        <v>-10747</v>
      </c>
      <c r="L15" s="213" t="s">
        <v>20</v>
      </c>
      <c r="M15" s="214"/>
    </row>
    <row r="16" spans="1:7" ht="12.75" customHeight="1" thickBot="1">
      <c r="A16" s="118" t="s">
        <v>58</v>
      </c>
      <c r="B16" s="180"/>
      <c r="C16" s="180"/>
      <c r="D16" s="181"/>
      <c r="E16" s="181"/>
      <c r="F16" s="181"/>
      <c r="G16" s="202">
        <f>SUM(G11:G15)</f>
        <v>928.2000000000007</v>
      </c>
    </row>
    <row r="17" spans="1:7" ht="12.75" customHeight="1" thickBot="1">
      <c r="A17" s="39"/>
      <c r="B17" s="4"/>
      <c r="C17" s="4"/>
      <c r="D17" s="5"/>
      <c r="E17" s="5"/>
      <c r="F17" s="5"/>
      <c r="G17" s="123"/>
    </row>
    <row r="18" spans="1:15" ht="58.5" customHeight="1" thickBot="1">
      <c r="A18" s="4"/>
      <c r="B18" s="4"/>
      <c r="C18" s="4"/>
      <c r="D18" s="5"/>
      <c r="E18" s="5"/>
      <c r="F18" s="5"/>
      <c r="G18" s="5"/>
      <c r="H18" s="213"/>
      <c r="I18" s="214"/>
      <c r="J18" s="217" t="s">
        <v>73</v>
      </c>
      <c r="K18" s="218"/>
      <c r="L18" s="217" t="s">
        <v>77</v>
      </c>
      <c r="M18" s="219"/>
      <c r="N18" s="213"/>
      <c r="O18" s="214"/>
    </row>
    <row r="19" spans="1:13" ht="27.75" customHeight="1" thickBot="1">
      <c r="A19" s="4"/>
      <c r="B19" s="4"/>
      <c r="C19" s="4"/>
      <c r="D19" s="5"/>
      <c r="E19" s="5"/>
      <c r="F19" s="5"/>
      <c r="G19" s="5"/>
      <c r="H19" s="215" t="s">
        <v>84</v>
      </c>
      <c r="I19" s="216"/>
      <c r="J19" s="215" t="s">
        <v>85</v>
      </c>
      <c r="K19" s="216"/>
      <c r="L19" s="215" t="s">
        <v>85</v>
      </c>
      <c r="M19" s="216"/>
    </row>
    <row r="20" spans="1:13" ht="45" customHeight="1" thickBot="1">
      <c r="A20" s="40" t="s">
        <v>3</v>
      </c>
      <c r="B20" s="41" t="s">
        <v>4</v>
      </c>
      <c r="C20" s="41" t="s">
        <v>5</v>
      </c>
      <c r="D20" s="42" t="s">
        <v>6</v>
      </c>
      <c r="E20" s="42" t="s">
        <v>7</v>
      </c>
      <c r="F20" s="42" t="s">
        <v>21</v>
      </c>
      <c r="G20" s="43" t="s">
        <v>30</v>
      </c>
      <c r="H20" s="144" t="s">
        <v>49</v>
      </c>
      <c r="I20" s="144" t="s">
        <v>50</v>
      </c>
      <c r="J20" s="144" t="s">
        <v>67</v>
      </c>
      <c r="K20" s="144" t="s">
        <v>50</v>
      </c>
      <c r="L20" s="144" t="s">
        <v>68</v>
      </c>
      <c r="M20" s="144" t="s">
        <v>50</v>
      </c>
    </row>
    <row r="21" spans="1:13" ht="24.75" customHeight="1">
      <c r="A21" s="101">
        <v>4</v>
      </c>
      <c r="B21" s="61">
        <v>3122</v>
      </c>
      <c r="C21" s="61"/>
      <c r="D21" s="60"/>
      <c r="E21" s="102" t="s">
        <v>55</v>
      </c>
      <c r="F21" s="163"/>
      <c r="G21" s="164"/>
      <c r="H21" s="189"/>
      <c r="I21" s="165"/>
      <c r="J21" s="189"/>
      <c r="K21" s="165"/>
      <c r="L21" s="189"/>
      <c r="M21" s="165"/>
    </row>
    <row r="22" spans="1:13" ht="16.5" customHeight="1">
      <c r="A22" s="13"/>
      <c r="B22" s="9"/>
      <c r="C22" s="10">
        <v>5331</v>
      </c>
      <c r="D22" s="133" t="s">
        <v>56</v>
      </c>
      <c r="E22" s="10" t="s">
        <v>54</v>
      </c>
      <c r="F22" s="169"/>
      <c r="G22" s="170"/>
      <c r="H22" s="190"/>
      <c r="I22" s="171"/>
      <c r="J22" s="192"/>
      <c r="K22" s="173">
        <f>I22+J22</f>
        <v>0</v>
      </c>
      <c r="L22" s="192">
        <v>3000</v>
      </c>
      <c r="M22" s="173">
        <f>K22+L22</f>
        <v>3000</v>
      </c>
    </row>
    <row r="23" spans="1:13" ht="16.5" customHeight="1" thickBot="1">
      <c r="A23" s="17"/>
      <c r="B23" s="18"/>
      <c r="C23" s="194">
        <v>5331</v>
      </c>
      <c r="D23" s="54"/>
      <c r="E23" s="19" t="s">
        <v>53</v>
      </c>
      <c r="F23" s="166"/>
      <c r="G23" s="167"/>
      <c r="H23" s="191"/>
      <c r="I23" s="168"/>
      <c r="J23" s="193"/>
      <c r="K23" s="174">
        <f>I23+J23</f>
        <v>0</v>
      </c>
      <c r="L23" s="193">
        <v>3000</v>
      </c>
      <c r="M23" s="174">
        <f>K23+L23</f>
        <v>3000</v>
      </c>
    </row>
    <row r="24" spans="1:13" ht="26.25" customHeight="1">
      <c r="A24" s="101">
        <v>22</v>
      </c>
      <c r="B24" s="61">
        <v>4322</v>
      </c>
      <c r="C24" s="61"/>
      <c r="D24" s="60"/>
      <c r="E24" s="102" t="s">
        <v>8</v>
      </c>
      <c r="F24" s="62"/>
      <c r="G24" s="63"/>
      <c r="H24" s="64"/>
      <c r="I24" s="65"/>
      <c r="J24" s="64"/>
      <c r="K24" s="65"/>
      <c r="L24" s="64"/>
      <c r="M24" s="65"/>
    </row>
    <row r="25" spans="1:13" ht="12.75" customHeight="1">
      <c r="A25" s="13"/>
      <c r="B25" s="9"/>
      <c r="C25" s="10">
        <v>6121</v>
      </c>
      <c r="D25" s="53"/>
      <c r="E25" s="10" t="s">
        <v>22</v>
      </c>
      <c r="F25" s="14"/>
      <c r="G25" s="50">
        <v>500</v>
      </c>
      <c r="H25" s="51"/>
      <c r="I25" s="52">
        <v>500</v>
      </c>
      <c r="J25" s="51"/>
      <c r="K25" s="173">
        <f>I25+J25</f>
        <v>500</v>
      </c>
      <c r="L25" s="51"/>
      <c r="M25" s="173">
        <f>K25+L25</f>
        <v>500</v>
      </c>
    </row>
    <row r="26" spans="1:13" ht="16.5" customHeight="1" thickBot="1">
      <c r="A26" s="17"/>
      <c r="B26" s="18"/>
      <c r="C26" s="19">
        <v>6121</v>
      </c>
      <c r="D26" s="103"/>
      <c r="E26" s="19" t="s">
        <v>23</v>
      </c>
      <c r="F26" s="21"/>
      <c r="G26" s="48">
        <v>500</v>
      </c>
      <c r="H26" s="66"/>
      <c r="I26" s="104">
        <v>500</v>
      </c>
      <c r="J26" s="66"/>
      <c r="K26" s="174">
        <f>I26+J26</f>
        <v>500</v>
      </c>
      <c r="L26" s="66"/>
      <c r="M26" s="174">
        <f>K26+L26</f>
        <v>500</v>
      </c>
    </row>
    <row r="27" spans="1:13" ht="26.25" customHeight="1">
      <c r="A27" s="112">
        <v>40</v>
      </c>
      <c r="B27" s="105">
        <v>3121</v>
      </c>
      <c r="C27" s="105"/>
      <c r="D27" s="117"/>
      <c r="E27" s="102" t="s">
        <v>26</v>
      </c>
      <c r="F27" s="113"/>
      <c r="G27" s="114"/>
      <c r="H27" s="115"/>
      <c r="I27" s="116"/>
      <c r="J27" s="115"/>
      <c r="K27" s="116"/>
      <c r="L27" s="115"/>
      <c r="M27" s="116"/>
    </row>
    <row r="28" spans="1:13" ht="16.5" customHeight="1">
      <c r="A28" s="100"/>
      <c r="B28" s="20"/>
      <c r="C28" s="20">
        <v>6351</v>
      </c>
      <c r="D28" s="49" t="s">
        <v>32</v>
      </c>
      <c r="E28" s="20" t="s">
        <v>27</v>
      </c>
      <c r="F28" s="22"/>
      <c r="G28" s="47"/>
      <c r="H28" s="141">
        <v>230</v>
      </c>
      <c r="I28" s="45">
        <v>230</v>
      </c>
      <c r="J28" s="141"/>
      <c r="K28" s="173">
        <f>I28+J28</f>
        <v>230</v>
      </c>
      <c r="L28" s="141"/>
      <c r="M28" s="173">
        <f>K28+L28</f>
        <v>230</v>
      </c>
    </row>
    <row r="29" spans="1:13" ht="16.5" customHeight="1" thickBot="1">
      <c r="A29" s="17"/>
      <c r="B29" s="18"/>
      <c r="C29" s="19">
        <v>6351</v>
      </c>
      <c r="D29" s="103"/>
      <c r="E29" s="19" t="s">
        <v>42</v>
      </c>
      <c r="F29" s="21"/>
      <c r="G29" s="48"/>
      <c r="H29" s="66">
        <v>230</v>
      </c>
      <c r="I29" s="104">
        <v>230</v>
      </c>
      <c r="J29" s="66"/>
      <c r="K29" s="174">
        <f>I29+J29</f>
        <v>230</v>
      </c>
      <c r="L29" s="66"/>
      <c r="M29" s="174">
        <f>K29+L29</f>
        <v>230</v>
      </c>
    </row>
    <row r="30" spans="1:13" ht="24.75" customHeight="1">
      <c r="A30" s="145">
        <v>42</v>
      </c>
      <c r="B30" s="146">
        <v>3122</v>
      </c>
      <c r="C30" s="147"/>
      <c r="D30" s="146"/>
      <c r="E30" s="148" t="s">
        <v>51</v>
      </c>
      <c r="F30" s="153"/>
      <c r="G30" s="154"/>
      <c r="H30" s="155"/>
      <c r="I30" s="156"/>
      <c r="J30" s="155"/>
      <c r="K30" s="156"/>
      <c r="L30" s="155"/>
      <c r="M30" s="156"/>
    </row>
    <row r="31" spans="1:13" ht="16.5" customHeight="1">
      <c r="A31" s="149"/>
      <c r="B31" s="150"/>
      <c r="C31" s="151">
        <v>6351</v>
      </c>
      <c r="D31" s="150" t="s">
        <v>52</v>
      </c>
      <c r="E31" s="151" t="s">
        <v>75</v>
      </c>
      <c r="F31" s="14"/>
      <c r="G31" s="138"/>
      <c r="H31" s="161"/>
      <c r="I31" s="162"/>
      <c r="J31" s="51"/>
      <c r="K31" s="173">
        <f>I31+J31</f>
        <v>0</v>
      </c>
      <c r="L31" s="51">
        <v>1347</v>
      </c>
      <c r="M31" s="173">
        <f>K31+L31</f>
        <v>1347</v>
      </c>
    </row>
    <row r="32" spans="1:13" ht="16.5" customHeight="1" thickBot="1">
      <c r="A32" s="152"/>
      <c r="B32" s="103"/>
      <c r="C32" s="19">
        <v>6351</v>
      </c>
      <c r="D32" s="54"/>
      <c r="E32" s="19" t="s">
        <v>42</v>
      </c>
      <c r="F32" s="157"/>
      <c r="G32" s="158"/>
      <c r="H32" s="159"/>
      <c r="I32" s="160"/>
      <c r="J32" s="159"/>
      <c r="K32" s="212">
        <f>I32+J32</f>
        <v>0</v>
      </c>
      <c r="L32" s="66">
        <v>1347</v>
      </c>
      <c r="M32" s="212">
        <f>K32+L32</f>
        <v>1347</v>
      </c>
    </row>
    <row r="33" spans="1:13" ht="27.75" customHeight="1">
      <c r="A33" s="67">
        <v>47</v>
      </c>
      <c r="B33" s="68">
        <v>3114</v>
      </c>
      <c r="C33" s="23"/>
      <c r="D33" s="68"/>
      <c r="E33" s="57" t="s">
        <v>37</v>
      </c>
      <c r="F33" s="24"/>
      <c r="G33" s="69"/>
      <c r="H33" s="70"/>
      <c r="I33" s="71"/>
      <c r="J33" s="70"/>
      <c r="K33" s="71"/>
      <c r="L33" s="70"/>
      <c r="M33" s="71"/>
    </row>
    <row r="34" spans="1:13" ht="12.75" customHeight="1">
      <c r="A34" s="8"/>
      <c r="B34" s="10"/>
      <c r="C34" s="10">
        <v>6351</v>
      </c>
      <c r="D34" s="133"/>
      <c r="E34" s="11" t="s">
        <v>83</v>
      </c>
      <c r="F34" s="25"/>
      <c r="G34" s="50">
        <v>2000</v>
      </c>
      <c r="H34" s="51"/>
      <c r="I34" s="52">
        <v>2000</v>
      </c>
      <c r="J34" s="51"/>
      <c r="K34" s="173">
        <f>I34+J34</f>
        <v>2000</v>
      </c>
      <c r="L34" s="51">
        <v>2000</v>
      </c>
      <c r="M34" s="173">
        <f>K34+L34</f>
        <v>4000</v>
      </c>
    </row>
    <row r="35" spans="1:13" ht="13.5" thickBot="1">
      <c r="A35" s="106"/>
      <c r="B35" s="15"/>
      <c r="C35" s="15">
        <v>6351</v>
      </c>
      <c r="D35" s="44"/>
      <c r="E35" s="19" t="s">
        <v>42</v>
      </c>
      <c r="F35" s="16"/>
      <c r="G35" s="107">
        <v>2000</v>
      </c>
      <c r="H35" s="58"/>
      <c r="I35" s="59">
        <v>2000</v>
      </c>
      <c r="J35" s="172"/>
      <c r="K35" s="174">
        <f>I35+J35</f>
        <v>2000</v>
      </c>
      <c r="L35" s="172">
        <v>2000</v>
      </c>
      <c r="M35" s="174">
        <f>K35+L35</f>
        <v>4000</v>
      </c>
    </row>
    <row r="36" spans="1:13" ht="25.5" customHeight="1">
      <c r="A36" s="108">
        <v>72</v>
      </c>
      <c r="B36" s="109">
        <v>3122</v>
      </c>
      <c r="C36" s="105"/>
      <c r="D36" s="105"/>
      <c r="E36" s="102" t="s">
        <v>86</v>
      </c>
      <c r="F36" s="110"/>
      <c r="G36" s="63"/>
      <c r="H36" s="64"/>
      <c r="I36" s="65"/>
      <c r="J36" s="64"/>
      <c r="K36" s="65"/>
      <c r="L36" s="64"/>
      <c r="M36" s="65"/>
    </row>
    <row r="37" spans="1:13" ht="12.75" customHeight="1">
      <c r="A37" s="8"/>
      <c r="B37" s="10"/>
      <c r="C37" s="10">
        <v>6351</v>
      </c>
      <c r="D37" s="146" t="s">
        <v>66</v>
      </c>
      <c r="E37" s="10" t="s">
        <v>71</v>
      </c>
      <c r="F37" s="14"/>
      <c r="G37" s="50"/>
      <c r="H37" s="51"/>
      <c r="I37" s="52"/>
      <c r="J37" s="51">
        <v>3990</v>
      </c>
      <c r="K37" s="173">
        <f>I37+J37</f>
        <v>3990</v>
      </c>
      <c r="L37" s="51"/>
      <c r="M37" s="173">
        <f>K37+L37</f>
        <v>3990</v>
      </c>
    </row>
    <row r="38" spans="1:13" ht="12.75" customHeight="1" thickBot="1">
      <c r="A38" s="111"/>
      <c r="B38" s="19"/>
      <c r="C38" s="19">
        <v>6351</v>
      </c>
      <c r="D38" s="54"/>
      <c r="E38" s="19" t="s">
        <v>42</v>
      </c>
      <c r="F38" s="21"/>
      <c r="G38" s="48"/>
      <c r="H38" s="55"/>
      <c r="I38" s="56"/>
      <c r="J38" s="55">
        <v>3990</v>
      </c>
      <c r="K38" s="174">
        <f>I38+J38</f>
        <v>3990</v>
      </c>
      <c r="L38" s="55"/>
      <c r="M38" s="174">
        <f>K38+L38</f>
        <v>3990</v>
      </c>
    </row>
    <row r="39" spans="1:13" ht="25.5" customHeight="1">
      <c r="A39" s="108">
        <v>90</v>
      </c>
      <c r="B39" s="109">
        <v>3121</v>
      </c>
      <c r="C39" s="105"/>
      <c r="D39" s="105"/>
      <c r="E39" s="102" t="s">
        <v>28</v>
      </c>
      <c r="F39" s="110"/>
      <c r="G39" s="63"/>
      <c r="H39" s="64"/>
      <c r="I39" s="65"/>
      <c r="J39" s="64"/>
      <c r="K39" s="65"/>
      <c r="L39" s="64"/>
      <c r="M39" s="65"/>
    </row>
    <row r="40" spans="1:13" ht="12.75" customHeight="1">
      <c r="A40" s="8"/>
      <c r="B40" s="10"/>
      <c r="C40" s="10">
        <v>6351</v>
      </c>
      <c r="D40" s="49" t="s">
        <v>33</v>
      </c>
      <c r="E40" s="10" t="s">
        <v>29</v>
      </c>
      <c r="F40" s="14"/>
      <c r="G40" s="50"/>
      <c r="H40" s="51">
        <v>400</v>
      </c>
      <c r="I40" s="52">
        <v>400</v>
      </c>
      <c r="J40" s="51"/>
      <c r="K40" s="173">
        <f>I40+J40</f>
        <v>400</v>
      </c>
      <c r="L40" s="51"/>
      <c r="M40" s="173">
        <f>K40+L40</f>
        <v>400</v>
      </c>
    </row>
    <row r="41" spans="1:13" ht="12.75" customHeight="1" thickBot="1">
      <c r="A41" s="111"/>
      <c r="B41" s="19"/>
      <c r="C41" s="19">
        <v>6351</v>
      </c>
      <c r="D41" s="54"/>
      <c r="E41" s="19" t="s">
        <v>42</v>
      </c>
      <c r="F41" s="21"/>
      <c r="G41" s="48"/>
      <c r="H41" s="55">
        <v>400</v>
      </c>
      <c r="I41" s="56">
        <v>400</v>
      </c>
      <c r="J41" s="55"/>
      <c r="K41" s="174">
        <f>I41+J41</f>
        <v>400</v>
      </c>
      <c r="L41" s="55"/>
      <c r="M41" s="174">
        <f>K41+L41</f>
        <v>400</v>
      </c>
    </row>
    <row r="42" spans="1:13" ht="25.5" customHeight="1">
      <c r="A42" s="108">
        <v>94</v>
      </c>
      <c r="B42" s="109">
        <v>3122</v>
      </c>
      <c r="C42" s="105"/>
      <c r="D42" s="105"/>
      <c r="E42" s="102" t="s">
        <v>74</v>
      </c>
      <c r="F42" s="110"/>
      <c r="G42" s="63"/>
      <c r="H42" s="64"/>
      <c r="I42" s="65"/>
      <c r="J42" s="64"/>
      <c r="K42" s="65"/>
      <c r="L42" s="64"/>
      <c r="M42" s="65"/>
    </row>
    <row r="43" spans="1:13" ht="12.75" customHeight="1">
      <c r="A43" s="8"/>
      <c r="B43" s="10"/>
      <c r="C43" s="10">
        <v>6351</v>
      </c>
      <c r="D43" s="46" t="s">
        <v>25</v>
      </c>
      <c r="E43" s="10" t="s">
        <v>31</v>
      </c>
      <c r="F43" s="14"/>
      <c r="G43" s="50">
        <v>24000</v>
      </c>
      <c r="H43" s="51"/>
      <c r="I43" s="52">
        <v>24000</v>
      </c>
      <c r="J43" s="51"/>
      <c r="K43" s="173">
        <f>I43+J43</f>
        <v>24000</v>
      </c>
      <c r="L43" s="51"/>
      <c r="M43" s="173">
        <f>K43+L43</f>
        <v>24000</v>
      </c>
    </row>
    <row r="44" spans="1:13" ht="12.75" customHeight="1" thickBot="1">
      <c r="A44" s="111"/>
      <c r="B44" s="19"/>
      <c r="C44" s="19">
        <v>6351</v>
      </c>
      <c r="D44" s="54"/>
      <c r="E44" s="19" t="s">
        <v>42</v>
      </c>
      <c r="F44" s="21"/>
      <c r="G44" s="48">
        <v>24000</v>
      </c>
      <c r="H44" s="55"/>
      <c r="I44" s="56">
        <v>24000</v>
      </c>
      <c r="J44" s="55"/>
      <c r="K44" s="174">
        <f>I44+J44</f>
        <v>24000</v>
      </c>
      <c r="L44" s="55"/>
      <c r="M44" s="174">
        <f>K44+L44</f>
        <v>24000</v>
      </c>
    </row>
    <row r="45" spans="1:13" ht="15" customHeight="1">
      <c r="A45" s="108">
        <v>110</v>
      </c>
      <c r="B45" s="109">
        <v>3121</v>
      </c>
      <c r="C45" s="105"/>
      <c r="D45" s="105"/>
      <c r="E45" s="102" t="s">
        <v>9</v>
      </c>
      <c r="F45" s="105"/>
      <c r="G45" s="63"/>
      <c r="H45" s="64"/>
      <c r="I45" s="65"/>
      <c r="J45" s="64"/>
      <c r="K45" s="65"/>
      <c r="L45" s="64"/>
      <c r="M45" s="65"/>
    </row>
    <row r="46" spans="1:13" ht="12.75" customHeight="1">
      <c r="A46" s="8"/>
      <c r="B46" s="10"/>
      <c r="C46" s="10">
        <v>6351</v>
      </c>
      <c r="D46" s="46" t="s">
        <v>10</v>
      </c>
      <c r="E46" s="11" t="s">
        <v>11</v>
      </c>
      <c r="F46" s="12"/>
      <c r="G46" s="50">
        <v>16500</v>
      </c>
      <c r="H46" s="51"/>
      <c r="I46" s="52">
        <v>16500</v>
      </c>
      <c r="J46" s="51"/>
      <c r="K46" s="173">
        <f>I46+J46</f>
        <v>16500</v>
      </c>
      <c r="L46" s="51"/>
      <c r="M46" s="173">
        <f>K46+L46</f>
        <v>16500</v>
      </c>
    </row>
    <row r="47" spans="1:13" ht="12.75" customHeight="1" thickBot="1">
      <c r="A47" s="111"/>
      <c r="B47" s="19"/>
      <c r="C47" s="19">
        <v>6351</v>
      </c>
      <c r="D47" s="19"/>
      <c r="E47" s="19" t="s">
        <v>42</v>
      </c>
      <c r="F47" s="19"/>
      <c r="G47" s="48">
        <v>16500</v>
      </c>
      <c r="H47" s="55"/>
      <c r="I47" s="56">
        <v>16500</v>
      </c>
      <c r="J47" s="55"/>
      <c r="K47" s="212">
        <f>I47+J47</f>
        <v>16500</v>
      </c>
      <c r="L47" s="55"/>
      <c r="M47" s="212">
        <f>K47+L47</f>
        <v>16500</v>
      </c>
    </row>
    <row r="48" spans="1:13" ht="25.5" customHeight="1">
      <c r="A48" s="67">
        <v>115</v>
      </c>
      <c r="B48" s="68">
        <v>3122</v>
      </c>
      <c r="C48" s="23"/>
      <c r="D48" s="23"/>
      <c r="E48" s="135" t="s">
        <v>39</v>
      </c>
      <c r="F48" s="23"/>
      <c r="G48" s="130"/>
      <c r="H48" s="131"/>
      <c r="I48" s="132"/>
      <c r="J48" s="131"/>
      <c r="K48" s="132"/>
      <c r="L48" s="131"/>
      <c r="M48" s="132"/>
    </row>
    <row r="49" spans="1:13" ht="12.75" customHeight="1">
      <c r="A49" s="13"/>
      <c r="B49" s="9"/>
      <c r="C49" s="10">
        <v>6351</v>
      </c>
      <c r="D49" s="133" t="s">
        <v>40</v>
      </c>
      <c r="E49" s="137" t="s">
        <v>41</v>
      </c>
      <c r="F49" s="9"/>
      <c r="G49" s="138"/>
      <c r="H49" s="139">
        <v>280</v>
      </c>
      <c r="I49" s="140">
        <v>280</v>
      </c>
      <c r="J49" s="139"/>
      <c r="K49" s="173">
        <f>I49+J49</f>
        <v>280</v>
      </c>
      <c r="L49" s="139"/>
      <c r="M49" s="173">
        <f>K49+L49</f>
        <v>280</v>
      </c>
    </row>
    <row r="50" spans="1:13" ht="12.75" customHeight="1" thickBot="1">
      <c r="A50" s="129"/>
      <c r="B50" s="23"/>
      <c r="C50" s="136">
        <v>6351</v>
      </c>
      <c r="D50" s="134"/>
      <c r="E50" s="136" t="s">
        <v>42</v>
      </c>
      <c r="F50" s="23"/>
      <c r="G50" s="130"/>
      <c r="H50" s="131">
        <v>280</v>
      </c>
      <c r="I50" s="132">
        <v>280</v>
      </c>
      <c r="J50" s="131"/>
      <c r="K50" s="174">
        <f>I50+J50</f>
        <v>280</v>
      </c>
      <c r="L50" s="131"/>
      <c r="M50" s="174">
        <f>K50+L50</f>
        <v>280</v>
      </c>
    </row>
    <row r="51" spans="1:13" ht="25.5" customHeight="1">
      <c r="A51" s="108">
        <v>122</v>
      </c>
      <c r="B51" s="109">
        <v>3123</v>
      </c>
      <c r="C51" s="105"/>
      <c r="D51" s="105"/>
      <c r="E51" s="102" t="s">
        <v>70</v>
      </c>
      <c r="F51" s="105"/>
      <c r="G51" s="63"/>
      <c r="H51" s="64"/>
      <c r="I51" s="65"/>
      <c r="J51" s="64"/>
      <c r="K51" s="65"/>
      <c r="L51" s="64"/>
      <c r="M51" s="65"/>
    </row>
    <row r="52" spans="1:13" ht="12.75" customHeight="1">
      <c r="A52" s="8"/>
      <c r="B52" s="10"/>
      <c r="C52" s="10">
        <v>6351</v>
      </c>
      <c r="D52" s="133" t="s">
        <v>69</v>
      </c>
      <c r="E52" s="195" t="s">
        <v>72</v>
      </c>
      <c r="F52" s="12"/>
      <c r="G52" s="50"/>
      <c r="H52" s="51"/>
      <c r="I52" s="52"/>
      <c r="J52" s="51"/>
      <c r="K52" s="173">
        <f>I52+J52</f>
        <v>0</v>
      </c>
      <c r="L52" s="51">
        <v>200</v>
      </c>
      <c r="M52" s="173">
        <f>K52+L52</f>
        <v>200</v>
      </c>
    </row>
    <row r="53" spans="1:13" ht="12.75" customHeight="1" thickBot="1">
      <c r="A53" s="111"/>
      <c r="B53" s="19"/>
      <c r="C53" s="19">
        <v>6351</v>
      </c>
      <c r="D53" s="19"/>
      <c r="E53" s="19" t="s">
        <v>42</v>
      </c>
      <c r="F53" s="19"/>
      <c r="G53" s="48"/>
      <c r="H53" s="55"/>
      <c r="I53" s="56"/>
      <c r="J53" s="55"/>
      <c r="K53" s="174">
        <f>I53+J53</f>
        <v>0</v>
      </c>
      <c r="L53" s="55">
        <v>200</v>
      </c>
      <c r="M53" s="174">
        <f>K53+L53</f>
        <v>200</v>
      </c>
    </row>
    <row r="54" spans="1:13" ht="27.75" customHeight="1">
      <c r="A54" s="108">
        <v>123</v>
      </c>
      <c r="B54" s="109">
        <v>3124</v>
      </c>
      <c r="C54" s="105"/>
      <c r="D54" s="105"/>
      <c r="E54" s="187" t="s">
        <v>47</v>
      </c>
      <c r="F54" s="105"/>
      <c r="G54" s="63"/>
      <c r="H54" s="64"/>
      <c r="I54" s="65"/>
      <c r="J54" s="64"/>
      <c r="K54" s="65"/>
      <c r="L54" s="64"/>
      <c r="M54" s="65"/>
    </row>
    <row r="55" spans="1:13" ht="12.75" customHeight="1">
      <c r="A55" s="8"/>
      <c r="B55" s="10"/>
      <c r="C55" s="10">
        <v>6351</v>
      </c>
      <c r="D55" s="46" t="s">
        <v>46</v>
      </c>
      <c r="E55" s="11" t="s">
        <v>48</v>
      </c>
      <c r="F55" s="12"/>
      <c r="G55" s="50"/>
      <c r="H55" s="51">
        <v>100</v>
      </c>
      <c r="I55" s="52">
        <v>100</v>
      </c>
      <c r="J55" s="51"/>
      <c r="K55" s="173">
        <f>I55+J55</f>
        <v>100</v>
      </c>
      <c r="L55" s="51"/>
      <c r="M55" s="173">
        <f>K55+L55</f>
        <v>100</v>
      </c>
    </row>
    <row r="56" spans="1:13" ht="14.25" customHeight="1">
      <c r="A56" s="182"/>
      <c r="B56" s="16"/>
      <c r="C56" s="16">
        <v>6351</v>
      </c>
      <c r="D56" s="150" t="s">
        <v>65</v>
      </c>
      <c r="E56" s="183" t="s">
        <v>64</v>
      </c>
      <c r="F56" s="184"/>
      <c r="G56" s="185"/>
      <c r="H56" s="58"/>
      <c r="I56" s="186"/>
      <c r="J56" s="58"/>
      <c r="K56" s="173">
        <f>I56+J56</f>
        <v>0</v>
      </c>
      <c r="L56" s="58">
        <v>4200</v>
      </c>
      <c r="M56" s="173">
        <f>K56+L56</f>
        <v>4200</v>
      </c>
    </row>
    <row r="57" spans="1:13" ht="12.75" customHeight="1" thickBot="1">
      <c r="A57" s="111"/>
      <c r="B57" s="19"/>
      <c r="C57" s="19">
        <v>6351</v>
      </c>
      <c r="D57" s="19"/>
      <c r="E57" s="19" t="s">
        <v>42</v>
      </c>
      <c r="F57" s="19"/>
      <c r="G57" s="48"/>
      <c r="H57" s="55">
        <v>100</v>
      </c>
      <c r="I57" s="56">
        <v>100</v>
      </c>
      <c r="J57" s="55"/>
      <c r="K57" s="174">
        <f>I57+J57</f>
        <v>100</v>
      </c>
      <c r="L57" s="55">
        <v>4200</v>
      </c>
      <c r="M57" s="174">
        <f>K57+L57</f>
        <v>4300</v>
      </c>
    </row>
    <row r="58" spans="1:13" ht="15" thickBot="1">
      <c r="A58" s="72"/>
      <c r="B58" s="73"/>
      <c r="C58" s="73"/>
      <c r="D58" s="73"/>
      <c r="E58" s="74" t="s">
        <v>12</v>
      </c>
      <c r="F58" s="74"/>
      <c r="G58" s="75">
        <f>G26+G35+G44+G47</f>
        <v>43000</v>
      </c>
      <c r="H58" s="76">
        <f>H29+H41+H50+H57</f>
        <v>1010</v>
      </c>
      <c r="I58" s="77">
        <f>I26+I29+I35+I41+I44+I47+I50+I57</f>
        <v>44010</v>
      </c>
      <c r="J58" s="76">
        <f>J23+J32+J35+J57+J38</f>
        <v>3990</v>
      </c>
      <c r="K58" s="77">
        <f>I58+J58</f>
        <v>48000</v>
      </c>
      <c r="L58" s="76">
        <f>L23+L32+L35+L57+L38+L50+L53</f>
        <v>10747</v>
      </c>
      <c r="M58" s="77">
        <f>K58+L58</f>
        <v>58747</v>
      </c>
    </row>
    <row r="59" spans="1:17" ht="14.25">
      <c r="A59" s="78"/>
      <c r="B59" s="79"/>
      <c r="C59" s="79"/>
      <c r="D59" s="79"/>
      <c r="E59" s="79"/>
      <c r="F59" s="79"/>
      <c r="G59" s="80"/>
      <c r="H59" s="81"/>
      <c r="I59" s="81"/>
      <c r="J59" s="81"/>
      <c r="K59" s="81"/>
      <c r="L59" s="81"/>
      <c r="M59" s="81"/>
      <c r="N59" s="4"/>
      <c r="O59" s="4"/>
      <c r="P59" s="4"/>
      <c r="Q59" s="4"/>
    </row>
    <row r="60" spans="1:13" ht="18" customHeight="1" thickBot="1">
      <c r="A60" s="26" t="s">
        <v>13</v>
      </c>
      <c r="B60" s="26"/>
      <c r="C60" s="26"/>
      <c r="G60" s="82"/>
      <c r="H60" s="82"/>
      <c r="I60" s="82"/>
      <c r="J60" s="82"/>
      <c r="K60" s="82"/>
      <c r="L60" s="82"/>
      <c r="M60" s="82"/>
    </row>
    <row r="61" spans="1:13" ht="15.75" thickBot="1">
      <c r="A61" s="27" t="s">
        <v>14</v>
      </c>
      <c r="B61" s="28"/>
      <c r="C61" s="29"/>
      <c r="D61" s="3"/>
      <c r="E61" s="3"/>
      <c r="F61" s="83"/>
      <c r="G61" s="84" t="s">
        <v>15</v>
      </c>
      <c r="H61" s="85" t="s">
        <v>16</v>
      </c>
      <c r="I61" s="86" t="s">
        <v>17</v>
      </c>
      <c r="J61" s="85" t="s">
        <v>16</v>
      </c>
      <c r="K61" s="86" t="s">
        <v>17</v>
      </c>
      <c r="L61" s="85" t="s">
        <v>16</v>
      </c>
      <c r="M61" s="86" t="s">
        <v>17</v>
      </c>
    </row>
    <row r="62" spans="1:13" ht="14.25">
      <c r="A62" s="87"/>
      <c r="B62" s="88"/>
      <c r="C62" s="88">
        <v>6351</v>
      </c>
      <c r="D62" s="88"/>
      <c r="E62" s="142" t="s">
        <v>43</v>
      </c>
      <c r="F62" s="89"/>
      <c r="G62" s="90">
        <f>G29+G35+G41+G44+G47</f>
        <v>42500</v>
      </c>
      <c r="H62" s="90">
        <v>1010</v>
      </c>
      <c r="I62" s="91">
        <f>SUM(G62:H62)</f>
        <v>43510</v>
      </c>
      <c r="J62" s="90">
        <f>J32+J35+J38+J57</f>
        <v>3990</v>
      </c>
      <c r="K62" s="91">
        <f>SUM(I62:J62)</f>
        <v>47500</v>
      </c>
      <c r="L62" s="90">
        <f>L32+L35+L38+L57+L50+L53</f>
        <v>7747</v>
      </c>
      <c r="M62" s="91">
        <f>SUM(K62:L62)</f>
        <v>55247</v>
      </c>
    </row>
    <row r="63" spans="1:13" ht="14.25">
      <c r="A63" s="6"/>
      <c r="B63" s="7"/>
      <c r="C63" s="7">
        <v>6121</v>
      </c>
      <c r="D63" s="7"/>
      <c r="E63" s="7" t="s">
        <v>24</v>
      </c>
      <c r="F63" s="92"/>
      <c r="G63" s="93">
        <f>G26</f>
        <v>500</v>
      </c>
      <c r="H63" s="93">
        <v>0</v>
      </c>
      <c r="I63" s="94">
        <f>SUM(G63:H63)</f>
        <v>500</v>
      </c>
      <c r="J63" s="93">
        <v>0</v>
      </c>
      <c r="K63" s="94">
        <f>SUM(I63:J63)</f>
        <v>500</v>
      </c>
      <c r="L63" s="93">
        <v>0</v>
      </c>
      <c r="M63" s="94">
        <f>SUM(K63:L63)</f>
        <v>500</v>
      </c>
    </row>
    <row r="64" spans="1:13" ht="14.25">
      <c r="A64" s="6"/>
      <c r="B64" s="7"/>
      <c r="C64" s="7">
        <v>5331</v>
      </c>
      <c r="D64" s="7"/>
      <c r="E64" s="143" t="s">
        <v>44</v>
      </c>
      <c r="F64" s="92"/>
      <c r="G64" s="93">
        <v>0</v>
      </c>
      <c r="H64" s="93">
        <v>0</v>
      </c>
      <c r="I64" s="94">
        <f>SUM(G64:H64)</f>
        <v>0</v>
      </c>
      <c r="J64" s="93">
        <f>J23</f>
        <v>0</v>
      </c>
      <c r="K64" s="94">
        <f>SUM(I64:J64)</f>
        <v>0</v>
      </c>
      <c r="L64" s="93">
        <f>L23</f>
        <v>3000</v>
      </c>
      <c r="M64" s="94">
        <f>SUM(K64:L64)</f>
        <v>3000</v>
      </c>
    </row>
    <row r="65" spans="1:13" ht="14.25">
      <c r="A65" s="124"/>
      <c r="B65" s="125"/>
      <c r="C65" s="125">
        <v>6901</v>
      </c>
      <c r="D65" s="125"/>
      <c r="E65" s="126" t="s">
        <v>38</v>
      </c>
      <c r="F65" s="127"/>
      <c r="G65" s="128">
        <v>5000</v>
      </c>
      <c r="H65" s="128">
        <v>-1010</v>
      </c>
      <c r="I65" s="94">
        <f>SUM(G65:H65)</f>
        <v>3990</v>
      </c>
      <c r="J65" s="128">
        <v>-3990</v>
      </c>
      <c r="K65" s="94">
        <f>SUM(I65:J65)</f>
        <v>0</v>
      </c>
      <c r="L65" s="128">
        <v>0</v>
      </c>
      <c r="M65" s="94">
        <f>SUM(K65:L65)</f>
        <v>0</v>
      </c>
    </row>
    <row r="66" spans="1:13" ht="15.75" thickBot="1">
      <c r="A66" s="37"/>
      <c r="B66" s="38"/>
      <c r="C66" s="38"/>
      <c r="D66" s="38"/>
      <c r="E66" s="95"/>
      <c r="F66" s="96"/>
      <c r="G66" s="97">
        <f aca="true" t="shared" si="0" ref="G66:M66">SUM(G62:G65)</f>
        <v>48000</v>
      </c>
      <c r="H66" s="188">
        <f t="shared" si="0"/>
        <v>0</v>
      </c>
      <c r="I66" s="98">
        <f t="shared" si="0"/>
        <v>48000</v>
      </c>
      <c r="J66" s="188">
        <f t="shared" si="0"/>
        <v>0</v>
      </c>
      <c r="K66" s="98">
        <f t="shared" si="0"/>
        <v>48000</v>
      </c>
      <c r="L66" s="188">
        <f t="shared" si="0"/>
        <v>10747</v>
      </c>
      <c r="M66" s="98">
        <f t="shared" si="0"/>
        <v>58747</v>
      </c>
    </row>
    <row r="68" ht="12.75">
      <c r="F68" s="99"/>
    </row>
    <row r="69" spans="1:12" ht="12.75">
      <c r="A69" t="s">
        <v>76</v>
      </c>
      <c r="J69" s="99" t="s">
        <v>34</v>
      </c>
      <c r="L69" t="s">
        <v>81</v>
      </c>
    </row>
    <row r="70" spans="10:12" ht="12.75">
      <c r="J70" s="99" t="s">
        <v>35</v>
      </c>
      <c r="L70" t="s">
        <v>82</v>
      </c>
    </row>
  </sheetData>
  <mergeCells count="8">
    <mergeCell ref="L15:M15"/>
    <mergeCell ref="N18:O18"/>
    <mergeCell ref="H19:I19"/>
    <mergeCell ref="J19:K19"/>
    <mergeCell ref="L19:M19"/>
    <mergeCell ref="H18:I18"/>
    <mergeCell ref="J18:K18"/>
    <mergeCell ref="L18:M18"/>
  </mergeCells>
  <printOptions horizontalCentered="1"/>
  <pageMargins left="0.1968503937007874" right="0.3937007874015748" top="0.5905511811023623" bottom="0.7874015748031497" header="0.5118110236220472" footer="0.5118110236220472"/>
  <pageSetup horizontalDpi="300" verticalDpi="300" orientation="landscape" paperSize="9" scale="75" r:id="rId1"/>
  <headerFooter alignWithMargins="0">
    <oddFooter>&amp;Rstránka &amp;P z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780</cp:lastModifiedBy>
  <cp:lastPrinted>2008-03-04T09:20:39Z</cp:lastPrinted>
  <dcterms:created xsi:type="dcterms:W3CDTF">2007-01-11T11:11:26Z</dcterms:created>
  <dcterms:modified xsi:type="dcterms:W3CDTF">2008-03-05T07:21:33Z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1162516037</vt:i4>
  </property>
  <property fmtid="{D5CDD505-2E9C-101B-9397-08002B2CF9AE}" pid="3" name="_EmailSubject">
    <vt:lpwstr/>
  </property>
  <property fmtid="{D5CDD505-2E9C-101B-9397-08002B2CF9AE}" pid="4" name="_AuthorEmail">
    <vt:lpwstr>ikarpiskova@kr-kralovehradecky.cz</vt:lpwstr>
  </property>
  <property fmtid="{D5CDD505-2E9C-101B-9397-08002B2CF9AE}" pid="5" name="_AuthorEmailDisplayName">
    <vt:lpwstr>Karpíšková Ivana</vt:lpwstr>
  </property>
  <property fmtid="{D5CDD505-2E9C-101B-9397-08002B2CF9AE}" pid="6" name="_ReviewingToolsShownOnce">
    <vt:lpwstr/>
  </property>
</Properties>
</file>