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14 školství" sheetId="1" r:id="rId1"/>
  </sheets>
  <definedNames/>
  <calcPr fullCalcOnLoad="1"/>
</workbook>
</file>

<file path=xl/sharedStrings.xml><?xml version="1.0" encoding="utf-8"?>
<sst xmlns="http://schemas.openxmlformats.org/spreadsheetml/2006/main" count="189" uniqueCount="140">
  <si>
    <t>Limit:</t>
  </si>
  <si>
    <t>Limit celkem od poč. roku:</t>
  </si>
  <si>
    <t>Celkem</t>
  </si>
  <si>
    <t>Číslo
org.</t>
  </si>
  <si>
    <t>§</t>
  </si>
  <si>
    <t>Položka</t>
  </si>
  <si>
    <t>Číslo
akce</t>
  </si>
  <si>
    <t>Organizace
Název akce</t>
  </si>
  <si>
    <t>Dětský domov a školní jídelna, Nechanice, Hrádecká 267</t>
  </si>
  <si>
    <t>Gymnázium, Trutnov, Jiráskova 325</t>
  </si>
  <si>
    <t>SM/06/314</t>
  </si>
  <si>
    <t>Přístavba a rekonstrukce školní jídelny</t>
  </si>
  <si>
    <t>Rozděleno celkem</t>
  </si>
  <si>
    <t>Rozděleno:</t>
  </si>
  <si>
    <t>Rekapitulace:</t>
  </si>
  <si>
    <t>PS</t>
  </si>
  <si>
    <t>Úprava</t>
  </si>
  <si>
    <t>UR</t>
  </si>
  <si>
    <t>Odvětví: školství   (kap. 14)</t>
  </si>
  <si>
    <t>PS schváleno</t>
  </si>
  <si>
    <t>v tis. na 1 deset. místo</t>
  </si>
  <si>
    <r>
      <t xml:space="preserve">Zdroj krytí </t>
    </r>
    <r>
      <rPr>
        <b/>
        <sz val="8"/>
        <rFont val="Arial"/>
        <family val="2"/>
      </rPr>
      <t xml:space="preserve">       </t>
    </r>
    <r>
      <rPr>
        <sz val="8"/>
        <rFont val="Arial"/>
        <family val="2"/>
      </rPr>
      <t xml:space="preserve"> úvěr              </t>
    </r>
  </si>
  <si>
    <t>celkem kapitálové výdaje odvětví</t>
  </si>
  <si>
    <t>kapitálové výdaje odvětví</t>
  </si>
  <si>
    <t>SM/07/318</t>
  </si>
  <si>
    <t>Jiráskovo gymnázium, Náchod, Řezníčkova 451</t>
  </si>
  <si>
    <t>Zhotovení PD na reko soc. zařízení</t>
  </si>
  <si>
    <t>Lepařovo gymnázium, Jičín, Jiráskova 30</t>
  </si>
  <si>
    <t>Reko centrálního rozvodu topného systému</t>
  </si>
  <si>
    <t>Reko školní kuchyně - Denisova 212</t>
  </si>
  <si>
    <t>SM/08/301</t>
  </si>
  <si>
    <t>SM/08/302</t>
  </si>
  <si>
    <t>Ing. Zdeněk Kraus</t>
  </si>
  <si>
    <t>gestor školství</t>
  </si>
  <si>
    <t>tabulka č. 1</t>
  </si>
  <si>
    <t>Základní škola logopedická a MŠ logopedická, Choustníkovo Hradiště 161</t>
  </si>
  <si>
    <t>rezervy kapitálových výdajů</t>
  </si>
  <si>
    <t>Vyšší odborná škola zdravotnická a Střední zdravotnická škola, Trutnov, Procházkova 303</t>
  </si>
  <si>
    <t>SM/07/317</t>
  </si>
  <si>
    <t>Řešení havárie podlah. konstrukce šaten - l. NP</t>
  </si>
  <si>
    <t>celkem inv. transfery PO</t>
  </si>
  <si>
    <t>investiční transfery PO</t>
  </si>
  <si>
    <t>I. uvolnění</t>
  </si>
  <si>
    <t>SM/08/303</t>
  </si>
  <si>
    <t>Odborné učiliště a Praktická škola, Hostinné, Mládežnická 329</t>
  </si>
  <si>
    <t>Výměna kotle - havárie</t>
  </si>
  <si>
    <r>
      <t>Úprava +, -</t>
    </r>
    <r>
      <rPr>
        <sz val="8"/>
        <rFont val="Arial"/>
        <family val="0"/>
      </rPr>
      <t xml:space="preserve">, </t>
    </r>
    <r>
      <rPr>
        <b/>
        <sz val="8"/>
        <rFont val="Arial"/>
        <family val="0"/>
      </rPr>
      <t xml:space="preserve">
</t>
    </r>
    <r>
      <rPr>
        <sz val="8"/>
        <rFont val="Arial"/>
        <family val="0"/>
      </rPr>
      <t xml:space="preserve">R 30.1.08               </t>
    </r>
  </si>
  <si>
    <r>
      <t>Upravený
rozpočet</t>
    </r>
    <r>
      <rPr>
        <b/>
        <sz val="8"/>
        <rFont val="Arial"/>
        <family val="0"/>
      </rPr>
      <t xml:space="preserve">
</t>
    </r>
    <r>
      <rPr>
        <sz val="8"/>
        <rFont val="Arial"/>
        <family val="0"/>
      </rPr>
      <t>v tis. Kč</t>
    </r>
  </si>
  <si>
    <t>VOŠ stavební a SPŠ arch. Jana Letzela, Náchod, Pražská  931</t>
  </si>
  <si>
    <t>SM/07/319</t>
  </si>
  <si>
    <t>Výměna oken</t>
  </si>
  <si>
    <t>Střední průmyslová škola, Hradec Králové, Hradecká 647</t>
  </si>
  <si>
    <t>SM/07/322</t>
  </si>
  <si>
    <t>zůstatek k rozdělení</t>
  </si>
  <si>
    <t xml:space="preserve"> </t>
  </si>
  <si>
    <t>zvýšení II. - nedočerpáno do schvál.limitu FRR v r. 2007</t>
  </si>
  <si>
    <t>zvýšení I. - nerozděleno  do schvál.limitu FRR v r. 2007</t>
  </si>
  <si>
    <t>Reko soc. zařízení na internátu Mládežnická - 2.etapa</t>
  </si>
  <si>
    <t>SM/08/304</t>
  </si>
  <si>
    <t>SM/08/305</t>
  </si>
  <si>
    <r>
      <t>Úprava +, -</t>
    </r>
    <r>
      <rPr>
        <sz val="8"/>
        <rFont val="Arial"/>
        <family val="0"/>
      </rPr>
      <t xml:space="preserve">, </t>
    </r>
    <r>
      <rPr>
        <b/>
        <sz val="8"/>
        <rFont val="Arial"/>
        <family val="0"/>
      </rPr>
      <t xml:space="preserve">
</t>
    </r>
    <r>
      <rPr>
        <sz val="8"/>
        <rFont val="Arial"/>
        <family val="0"/>
      </rPr>
      <t xml:space="preserve">R 12.3.2008                                    </t>
    </r>
  </si>
  <si>
    <r>
      <t>Úprava +, -</t>
    </r>
    <r>
      <rPr>
        <sz val="8"/>
        <rFont val="Arial"/>
        <family val="0"/>
      </rPr>
      <t xml:space="preserve">,                         Z 3.4. 2008            </t>
    </r>
  </si>
  <si>
    <t>SM/08/307</t>
  </si>
  <si>
    <t>Střední odborná škola a Střední odborné učiliště, Trutnov, Volanovská 243</t>
  </si>
  <si>
    <t xml:space="preserve">Rekonstrukce a přístavba školní kuchyně </t>
  </si>
  <si>
    <t xml:space="preserve">PD - Reko prostor DM Úpická </t>
  </si>
  <si>
    <t>I.Návrh na rozdělení disponibilních prostředků FRR pro r. 2008</t>
  </si>
  <si>
    <t>Vyšší odborná škola a SPŠ, Jičín, Pod Koželuhy 100</t>
  </si>
  <si>
    <t>Reko a modernizace výměníkové stanice-Smiřických</t>
  </si>
  <si>
    <t>II. Zapojení nedočerpaných a nerozdělených  prostředků FRR pro školství z roku 2007</t>
  </si>
  <si>
    <t>II. uvolnění - disponibilní prostředky r. 2008</t>
  </si>
  <si>
    <t xml:space="preserve">Nerozděleno po I. uvolnění </t>
  </si>
  <si>
    <t>II. uvolnění - rozdělení prostředků po zapojení zůstatku r. 2007</t>
  </si>
  <si>
    <t>PaedDr. Pavel Jankovský</t>
  </si>
  <si>
    <t>vedoucí odboru školství</t>
  </si>
  <si>
    <t>I. uvolnění               /1.změna rozpočtu/</t>
  </si>
  <si>
    <t>II. uvolnění               /1.změna rozpočtu/</t>
  </si>
  <si>
    <t>Vyšší odborná škola,SOŠ a SOU, Kostelec nad Orlicí,  Komenského 873</t>
  </si>
  <si>
    <r>
      <t>Úprava +, -</t>
    </r>
    <r>
      <rPr>
        <sz val="8"/>
        <rFont val="Arial"/>
        <family val="0"/>
      </rPr>
      <t xml:space="preserve">,                        R 23. 4. 2008           </t>
    </r>
  </si>
  <si>
    <t>III. uvolnění</t>
  </si>
  <si>
    <t>Mateřská škola speciální, Trutnov, Na Struze 124</t>
  </si>
  <si>
    <t>III. uvolnění               /2.změna rozpočtu/</t>
  </si>
  <si>
    <t>SM/08/306</t>
  </si>
  <si>
    <t>SM/08/308</t>
  </si>
  <si>
    <t>Střední škola zahradnická, Kopidlno, náměstí Hilmarovo 1</t>
  </si>
  <si>
    <t>SM/08/309</t>
  </si>
  <si>
    <t>PD - Plynofikace jednotlivých objektů vč. kotelen</t>
  </si>
  <si>
    <t>Gymnázium, Dobruška, Pulická 779</t>
  </si>
  <si>
    <t>SM/08/310</t>
  </si>
  <si>
    <t>PD - Rekonstrukce sociálního zařízení (spoluúčast IF)</t>
  </si>
  <si>
    <t>SM/08/311</t>
  </si>
  <si>
    <t>Speciální základní škola, Úpice, Nábřeží pplk. A Bunzla 660</t>
  </si>
  <si>
    <t>SM/08/312</t>
  </si>
  <si>
    <t>SM/08/313</t>
  </si>
  <si>
    <t>Výkup nemovitosti - splátky</t>
  </si>
  <si>
    <t>SM/08/314</t>
  </si>
  <si>
    <t>Střední škola řemeslná, Jaroměř, Studničkova 260</t>
  </si>
  <si>
    <t>Rekonstrukce ÚT</t>
  </si>
  <si>
    <t>Vyšší odborná škola a Střední odborná škola, Nový Bydžov, Jana Maláta 1869</t>
  </si>
  <si>
    <t>SM/08/315</t>
  </si>
  <si>
    <t>Oprava střechy - tělocvična</t>
  </si>
  <si>
    <t>SM/08/316</t>
  </si>
  <si>
    <t>Gymnázium, Broumov, Hradební 218</t>
  </si>
  <si>
    <t xml:space="preserve">Reko - elektroinstalace </t>
  </si>
  <si>
    <t>zvýšení III.- rozdělení HV za r. 2007</t>
  </si>
  <si>
    <t>Z 3.4.2008</t>
  </si>
  <si>
    <t>zvýšení IV.- rozdělení HV-nákup obj. ve Vážní ul.</t>
  </si>
  <si>
    <t>Střední odborná škola a Střední odborné učiliště, Hradec Králové, Vocelova 1338</t>
  </si>
  <si>
    <t>SM/08/318</t>
  </si>
  <si>
    <t>Střední škola technická a řemeslná, Nový Bydžov, Dr. M. Tyrše 112</t>
  </si>
  <si>
    <t>SM/08/320</t>
  </si>
  <si>
    <t>Dopracování PD na Reko topení a soc. zařízení</t>
  </si>
  <si>
    <t>Přístavba a stavební úpravy</t>
  </si>
  <si>
    <t>Obchodní akademie, Hořice, Šalounova 919</t>
  </si>
  <si>
    <t>R 12.3.2008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</si>
  <si>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</si>
  <si>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II. uvolnění - nákup objektu v ul. Vážní</t>
  </si>
  <si>
    <t>nákup objektu v ul. Vážní</t>
  </si>
  <si>
    <t>pozměňovací návrh              /1.změna rozpočtu/</t>
  </si>
  <si>
    <t>I., II.  zvýšení - nerozděleno a nedočerpáno do schvál.limitu FRR v r. 2007</t>
  </si>
  <si>
    <t>III., IV. zvýšení - rozdělení HV za r. 2007</t>
  </si>
  <si>
    <t>SM/08/319</t>
  </si>
  <si>
    <t>Nákup konvektomatu</t>
  </si>
  <si>
    <t>Střední odborná škola veřejnosprávní a sociální, Stěžery, Lipová 56</t>
  </si>
  <si>
    <t>Minihřiště Grassroots</t>
  </si>
  <si>
    <t>PD na reko střechy (spoluúčast IF)</t>
  </si>
  <si>
    <t>Reko topení a soc. zařízení</t>
  </si>
  <si>
    <t>Kuchyňský robot (spoluúčast IF)</t>
  </si>
  <si>
    <t>Reko sociálního zařízení včetně dopracování PD</t>
  </si>
  <si>
    <t>SM/08/317</t>
  </si>
  <si>
    <t>Výměna oken ve školní jídelně (spoluúčast IF)</t>
  </si>
  <si>
    <r>
      <t xml:space="preserve">Počáteční stav                                       </t>
    </r>
    <r>
      <rPr>
        <b/>
        <sz val="8"/>
        <rFont val="Arial"/>
        <family val="2"/>
      </rPr>
      <t xml:space="preserve">
</t>
    </r>
  </si>
  <si>
    <t>celkem neinv. transfery PO</t>
  </si>
  <si>
    <t xml:space="preserve">Koupě objektu v ul. Vážní - II. splátka </t>
  </si>
  <si>
    <t xml:space="preserve">neinvestiční transfery PO </t>
  </si>
  <si>
    <t>IV. uvolnění               /2.změna rozpočtu/</t>
  </si>
  <si>
    <t>Kapitola 50 - Fond rozvoje a reprodukce Královéhradeckého kraje rok 2008 - sumář - IV. uvolnění</t>
  </si>
  <si>
    <r>
      <t>Úprava +, -</t>
    </r>
    <r>
      <rPr>
        <sz val="8"/>
        <rFont val="Arial"/>
        <family val="0"/>
      </rPr>
      <t xml:space="preserve">,                                    </t>
    </r>
  </si>
  <si>
    <t>Hradec Králové 23. dubna 2008</t>
  </si>
  <si>
    <t>IV. uvolnění - saldo ve prospěch nerozeps. prostředků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</si>
</sst>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name val="Albertus Extra Bold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u val="single"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4" fontId="0" fillId="0" borderId="5" xfId="0" applyNumberFormat="1" applyFont="1" applyBorder="1" applyAlignment="1">
      <alignment horizontal="right" vertical="distributed" wrapText="1"/>
    </xf>
    <xf numFmtId="0" fontId="0" fillId="0" borderId="4" xfId="0" applyFont="1" applyBorder="1" applyAlignment="1">
      <alignment/>
    </xf>
    <xf numFmtId="4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Font="1" applyBorder="1" applyAlignment="1">
      <alignment/>
    </xf>
    <xf numFmtId="4" fontId="4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5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167" fontId="4" fillId="0" borderId="14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7" fontId="5" fillId="0" borderId="14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67" fontId="0" fillId="0" borderId="18" xfId="0" applyNumberFormat="1" applyFont="1" applyBorder="1" applyAlignment="1">
      <alignment/>
    </xf>
    <xf numFmtId="0" fontId="8" fillId="0" borderId="5" xfId="0" applyFont="1" applyBorder="1" applyAlignment="1">
      <alignment/>
    </xf>
    <xf numFmtId="167" fontId="4" fillId="0" borderId="9" xfId="0" applyNumberFormat="1" applyFont="1" applyBorder="1" applyAlignment="1">
      <alignment/>
    </xf>
    <xf numFmtId="167" fontId="4" fillId="0" borderId="8" xfId="0" applyNumberFormat="1" applyFont="1" applyBorder="1" applyAlignment="1">
      <alignment/>
    </xf>
    <xf numFmtId="0" fontId="8" fillId="0" borderId="9" xfId="0" applyFont="1" applyBorder="1" applyAlignment="1">
      <alignment/>
    </xf>
    <xf numFmtId="167" fontId="0" fillId="0" borderId="5" xfId="0" applyNumberFormat="1" applyFont="1" applyBorder="1" applyAlignment="1">
      <alignment/>
    </xf>
    <xf numFmtId="167" fontId="0" fillId="2" borderId="5" xfId="0" applyNumberFormat="1" applyFont="1" applyFill="1" applyBorder="1" applyAlignment="1">
      <alignment/>
    </xf>
    <xf numFmtId="167" fontId="0" fillId="0" borderId="19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8" fillId="0" borderId="8" xfId="0" applyFont="1" applyBorder="1" applyAlignment="1">
      <alignment/>
    </xf>
    <xf numFmtId="167" fontId="4" fillId="2" borderId="8" xfId="0" applyNumberFormat="1" applyFont="1" applyFill="1" applyBorder="1" applyAlignment="1">
      <alignment horizontal="right"/>
    </xf>
    <xf numFmtId="167" fontId="4" fillId="0" borderId="20" xfId="0" applyNumberFormat="1" applyFont="1" applyBorder="1" applyAlignment="1">
      <alignment horizontal="right"/>
    </xf>
    <xf numFmtId="0" fontId="9" fillId="0" borderId="9" xfId="0" applyFont="1" applyBorder="1" applyAlignment="1">
      <alignment wrapText="1"/>
    </xf>
    <xf numFmtId="167" fontId="0" fillId="2" borderId="6" xfId="0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0" fontId="4" fillId="0" borderId="21" xfId="0" applyFont="1" applyBorder="1" applyAlignment="1">
      <alignment/>
    </xf>
    <xf numFmtId="4" fontId="0" fillId="0" borderId="22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0" fillId="2" borderId="22" xfId="0" applyNumberFormat="1" applyFont="1" applyFill="1" applyBorder="1" applyAlignment="1">
      <alignment/>
    </xf>
    <xf numFmtId="167" fontId="0" fillId="0" borderId="23" xfId="0" applyNumberFormat="1" applyFont="1" applyBorder="1" applyAlignment="1">
      <alignment/>
    </xf>
    <xf numFmtId="167" fontId="4" fillId="2" borderId="8" xfId="0" applyNumberFormat="1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10" xfId="0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2" borderId="10" xfId="0" applyNumberFormat="1" applyFont="1" applyFill="1" applyBorder="1" applyAlignment="1">
      <alignment/>
    </xf>
    <xf numFmtId="167" fontId="0" fillId="0" borderId="25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1" fillId="0" borderId="12" xfId="0" applyFont="1" applyBorder="1" applyAlignment="1">
      <alignment/>
    </xf>
    <xf numFmtId="167" fontId="11" fillId="0" borderId="12" xfId="0" applyNumberFormat="1" applyFont="1" applyBorder="1" applyAlignment="1">
      <alignment/>
    </xf>
    <xf numFmtId="167" fontId="11" fillId="2" borderId="12" xfId="0" applyNumberFormat="1" applyFont="1" applyFill="1" applyBorder="1" applyAlignment="1">
      <alignment/>
    </xf>
    <xf numFmtId="167" fontId="11" fillId="3" borderId="17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167" fontId="12" fillId="0" borderId="0" xfId="0" applyNumberFormat="1" applyFont="1" applyBorder="1" applyAlignment="1">
      <alignment/>
    </xf>
    <xf numFmtId="167" fontId="12" fillId="0" borderId="0" xfId="0" applyNumberFormat="1" applyFont="1" applyFill="1" applyBorder="1" applyAlignment="1">
      <alignment/>
    </xf>
    <xf numFmtId="167" fontId="12" fillId="0" borderId="0" xfId="0" applyNumberFormat="1" applyFont="1" applyAlignment="1">
      <alignment/>
    </xf>
    <xf numFmtId="0" fontId="0" fillId="0" borderId="26" xfId="0" applyBorder="1" applyAlignment="1">
      <alignment/>
    </xf>
    <xf numFmtId="167" fontId="3" fillId="0" borderId="12" xfId="0" applyNumberFormat="1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167" fontId="3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7" fontId="12" fillId="0" borderId="22" xfId="0" applyNumberFormat="1" applyFont="1" applyBorder="1" applyAlignment="1">
      <alignment/>
    </xf>
    <xf numFmtId="167" fontId="12" fillId="0" borderId="9" xfId="0" applyNumberFormat="1" applyFont="1" applyBorder="1" applyAlignment="1">
      <alignment/>
    </xf>
    <xf numFmtId="0" fontId="0" fillId="0" borderId="31" xfId="0" applyBorder="1" applyAlignment="1">
      <alignment/>
    </xf>
    <xf numFmtId="167" fontId="12" fillId="0" borderId="5" xfId="0" applyNumberFormat="1" applyFont="1" applyBorder="1" applyAlignment="1">
      <alignment/>
    </xf>
    <xf numFmtId="167" fontId="12" fillId="0" borderId="18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0" fillId="0" borderId="32" xfId="0" applyBorder="1" applyAlignment="1">
      <alignment/>
    </xf>
    <xf numFmtId="167" fontId="3" fillId="0" borderId="8" xfId="0" applyNumberFormat="1" applyFont="1" applyBorder="1" applyAlignment="1">
      <alignment/>
    </xf>
    <xf numFmtId="167" fontId="3" fillId="3" borderId="2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9" fillId="0" borderId="22" xfId="0" applyFont="1" applyBorder="1" applyAlignment="1">
      <alignment wrapText="1"/>
    </xf>
    <xf numFmtId="0" fontId="10" fillId="0" borderId="8" xfId="0" applyFont="1" applyBorder="1" applyAlignment="1">
      <alignment/>
    </xf>
    <xf numFmtId="167" fontId="4" fillId="0" borderId="20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0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36" xfId="0" applyFont="1" applyBorder="1" applyAlignment="1">
      <alignment/>
    </xf>
    <xf numFmtId="4" fontId="4" fillId="0" borderId="22" xfId="0" applyNumberFormat="1" applyFont="1" applyBorder="1" applyAlignment="1">
      <alignment/>
    </xf>
    <xf numFmtId="167" fontId="4" fillId="0" borderId="22" xfId="0" applyNumberFormat="1" applyFont="1" applyBorder="1" applyAlignment="1">
      <alignment/>
    </xf>
    <xf numFmtId="167" fontId="4" fillId="2" borderId="22" xfId="0" applyNumberFormat="1" applyFont="1" applyFill="1" applyBorder="1" applyAlignment="1">
      <alignment/>
    </xf>
    <xf numFmtId="167" fontId="4" fillId="0" borderId="23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Border="1" applyAlignment="1">
      <alignment/>
    </xf>
    <xf numFmtId="0" fontId="5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167" fontId="12" fillId="0" borderId="6" xfId="0" applyNumberFormat="1" applyFont="1" applyBorder="1" applyAlignment="1">
      <alignment/>
    </xf>
    <xf numFmtId="0" fontId="0" fillId="0" borderId="24" xfId="0" applyFont="1" applyBorder="1" applyAlignment="1">
      <alignment/>
    </xf>
    <xf numFmtId="167" fontId="4" fillId="0" borderId="10" xfId="0" applyNumberFormat="1" applyFont="1" applyBorder="1" applyAlignment="1">
      <alignment/>
    </xf>
    <xf numFmtId="167" fontId="4" fillId="2" borderId="10" xfId="0" applyNumberFormat="1" applyFont="1" applyFill="1" applyBorder="1" applyAlignment="1">
      <alignment horizontal="right"/>
    </xf>
    <xf numFmtId="167" fontId="4" fillId="0" borderId="25" xfId="0" applyNumberFormat="1" applyFont="1" applyBorder="1" applyAlignment="1">
      <alignment horizontal="right"/>
    </xf>
    <xf numFmtId="0" fontId="8" fillId="4" borderId="5" xfId="0" applyFont="1" applyFill="1" applyBorder="1" applyAlignment="1">
      <alignment/>
    </xf>
    <xf numFmtId="0" fontId="8" fillId="0" borderId="42" xfId="0" applyFont="1" applyBorder="1" applyAlignment="1">
      <alignment/>
    </xf>
    <xf numFmtId="0" fontId="9" fillId="4" borderId="10" xfId="0" applyFont="1" applyFill="1" applyBorder="1" applyAlignment="1">
      <alignment wrapText="1"/>
    </xf>
    <xf numFmtId="0" fontId="4" fillId="0" borderId="42" xfId="0" applyFont="1" applyBorder="1" applyAlignment="1">
      <alignment/>
    </xf>
    <xf numFmtId="0" fontId="0" fillId="4" borderId="5" xfId="0" applyFont="1" applyFill="1" applyBorder="1" applyAlignment="1">
      <alignment/>
    </xf>
    <xf numFmtId="167" fontId="4" fillId="0" borderId="5" xfId="0" applyNumberFormat="1" applyFont="1" applyBorder="1" applyAlignment="1">
      <alignment/>
    </xf>
    <xf numFmtId="167" fontId="0" fillId="2" borderId="5" xfId="0" applyNumberFormat="1" applyFont="1" applyFill="1" applyBorder="1" applyAlignment="1">
      <alignment horizontal="right"/>
    </xf>
    <xf numFmtId="167" fontId="0" fillId="0" borderId="19" xfId="0" applyNumberFormat="1" applyFont="1" applyBorder="1" applyAlignment="1">
      <alignment horizontal="right"/>
    </xf>
    <xf numFmtId="167" fontId="0" fillId="2" borderId="9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0" borderId="33" xfId="0" applyFont="1" applyBorder="1" applyAlignment="1">
      <alignment/>
    </xf>
    <xf numFmtId="0" fontId="8" fillId="4" borderId="9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9" fillId="4" borderId="9" xfId="0" applyFont="1" applyFill="1" applyBorder="1" applyAlignment="1">
      <alignment wrapText="1"/>
    </xf>
    <xf numFmtId="0" fontId="8" fillId="0" borderId="35" xfId="0" applyFont="1" applyBorder="1" applyAlignment="1">
      <alignment/>
    </xf>
    <xf numFmtId="0" fontId="8" fillId="4" borderId="6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8" fillId="0" borderId="7" xfId="0" applyFont="1" applyBorder="1" applyAlignment="1">
      <alignment/>
    </xf>
    <xf numFmtId="4" fontId="4" fillId="0" borderId="21" xfId="0" applyNumberFormat="1" applyFont="1" applyBorder="1" applyAlignment="1">
      <alignment/>
    </xf>
    <xf numFmtId="167" fontId="4" fillId="0" borderId="21" xfId="0" applyNumberFormat="1" applyFont="1" applyBorder="1" applyAlignment="1">
      <alignment/>
    </xf>
    <xf numFmtId="167" fontId="4" fillId="2" borderId="21" xfId="0" applyNumberFormat="1" applyFont="1" applyFill="1" applyBorder="1" applyAlignment="1">
      <alignment/>
    </xf>
    <xf numFmtId="167" fontId="4" fillId="0" borderId="43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167" fontId="4" fillId="0" borderId="42" xfId="0" applyNumberFormat="1" applyFont="1" applyBorder="1" applyAlignment="1">
      <alignment/>
    </xf>
    <xf numFmtId="167" fontId="4" fillId="2" borderId="42" xfId="0" applyNumberFormat="1" applyFont="1" applyFill="1" applyBorder="1" applyAlignment="1">
      <alignment/>
    </xf>
    <xf numFmtId="167" fontId="4" fillId="0" borderId="44" xfId="0" applyNumberFormat="1" applyFont="1" applyBorder="1" applyAlignment="1">
      <alignment/>
    </xf>
    <xf numFmtId="167" fontId="4" fillId="2" borderId="5" xfId="0" applyNumberFormat="1" applyFont="1" applyFill="1" applyBorder="1" applyAlignment="1">
      <alignment/>
    </xf>
    <xf numFmtId="167" fontId="4" fillId="0" borderId="19" xfId="0" applyNumberFormat="1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67" fontId="4" fillId="2" borderId="6" xfId="0" applyNumberFormat="1" applyFont="1" applyFill="1" applyBorder="1" applyAlignment="1">
      <alignment/>
    </xf>
    <xf numFmtId="167" fontId="0" fillId="0" borderId="19" xfId="0" applyNumberFormat="1" applyFont="1" applyBorder="1" applyAlignment="1">
      <alignment horizontal="right" vertical="center" wrapText="1"/>
    </xf>
    <xf numFmtId="167" fontId="4" fillId="0" borderId="19" xfId="0" applyNumberFormat="1" applyFont="1" applyBorder="1" applyAlignment="1">
      <alignment horizontal="right" vertical="center" wrapText="1"/>
    </xf>
    <xf numFmtId="0" fontId="0" fillId="0" borderId="48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49" xfId="0" applyFont="1" applyBorder="1" applyAlignment="1">
      <alignment/>
    </xf>
    <xf numFmtId="0" fontId="15" fillId="0" borderId="49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6" xfId="0" applyFont="1" applyBorder="1" applyAlignment="1">
      <alignment wrapText="1"/>
    </xf>
    <xf numFmtId="4" fontId="0" fillId="0" borderId="6" xfId="0" applyNumberFormat="1" applyFont="1" applyBorder="1" applyAlignment="1">
      <alignment horizontal="right" vertical="distributed" wrapText="1"/>
    </xf>
    <xf numFmtId="167" fontId="0" fillId="0" borderId="6" xfId="0" applyNumberFormat="1" applyFont="1" applyBorder="1" applyAlignment="1">
      <alignment/>
    </xf>
    <xf numFmtId="167" fontId="0" fillId="0" borderId="50" xfId="0" applyNumberFormat="1" applyFont="1" applyBorder="1" applyAlignment="1">
      <alignment/>
    </xf>
    <xf numFmtId="0" fontId="16" fillId="0" borderId="22" xfId="0" applyFont="1" applyBorder="1" applyAlignment="1">
      <alignment wrapText="1"/>
    </xf>
    <xf numFmtId="167" fontId="3" fillId="5" borderId="8" xfId="0" applyNumberFormat="1" applyFont="1" applyFill="1" applyBorder="1" applyAlignment="1">
      <alignment/>
    </xf>
    <xf numFmtId="0" fontId="8" fillId="2" borderId="45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167" fontId="0" fillId="2" borderId="47" xfId="0" applyNumberFormat="1" applyFont="1" applyFill="1" applyBorder="1" applyAlignment="1">
      <alignment horizontal="right" vertical="center" wrapText="1"/>
    </xf>
    <xf numFmtId="167" fontId="4" fillId="2" borderId="46" xfId="0" applyNumberFormat="1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/>
    </xf>
    <xf numFmtId="0" fontId="0" fillId="4" borderId="5" xfId="0" applyFont="1" applyFill="1" applyBorder="1" applyAlignment="1">
      <alignment wrapText="1"/>
    </xf>
    <xf numFmtId="167" fontId="0" fillId="0" borderId="28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67" fontId="4" fillId="0" borderId="27" xfId="0" applyNumberFormat="1" applyFont="1" applyBorder="1" applyAlignment="1">
      <alignment/>
    </xf>
    <xf numFmtId="167" fontId="0" fillId="0" borderId="48" xfId="0" applyNumberFormat="1" applyFont="1" applyBorder="1" applyAlignment="1">
      <alignment/>
    </xf>
    <xf numFmtId="167" fontId="0" fillId="0" borderId="51" xfId="0" applyNumberFormat="1" applyFont="1" applyBorder="1" applyAlignment="1">
      <alignment/>
    </xf>
    <xf numFmtId="167" fontId="4" fillId="0" borderId="52" xfId="0" applyNumberFormat="1" applyFont="1" applyBorder="1" applyAlignment="1">
      <alignment/>
    </xf>
    <xf numFmtId="0" fontId="0" fillId="0" borderId="38" xfId="0" applyFill="1" applyBorder="1" applyAlignment="1">
      <alignment/>
    </xf>
    <xf numFmtId="0" fontId="15" fillId="0" borderId="29" xfId="0" applyFont="1" applyBorder="1" applyAlignment="1">
      <alignment/>
    </xf>
    <xf numFmtId="167" fontId="0" fillId="0" borderId="53" xfId="0" applyNumberFormat="1" applyFont="1" applyBorder="1" applyAlignment="1">
      <alignment/>
    </xf>
    <xf numFmtId="167" fontId="17" fillId="0" borderId="27" xfId="0" applyNumberFormat="1" applyFont="1" applyBorder="1" applyAlignment="1">
      <alignment/>
    </xf>
    <xf numFmtId="167" fontId="17" fillId="0" borderId="48" xfId="0" applyNumberFormat="1" applyFont="1" applyBorder="1" applyAlignment="1">
      <alignment/>
    </xf>
    <xf numFmtId="167" fontId="4" fillId="0" borderId="53" xfId="0" applyNumberFormat="1" applyFont="1" applyBorder="1" applyAlignment="1">
      <alignment/>
    </xf>
    <xf numFmtId="167" fontId="4" fillId="0" borderId="20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/>
    </xf>
    <xf numFmtId="0" fontId="10" fillId="0" borderId="42" xfId="0" applyFont="1" applyBorder="1" applyAlignment="1">
      <alignment/>
    </xf>
    <xf numFmtId="167" fontId="4" fillId="0" borderId="18" xfId="0" applyNumberFormat="1" applyFont="1" applyBorder="1" applyAlignment="1">
      <alignment horizontal="right" vertical="center" wrapText="1"/>
    </xf>
    <xf numFmtId="167" fontId="0" fillId="2" borderId="8" xfId="0" applyNumberFormat="1" applyFont="1" applyFill="1" applyBorder="1" applyAlignment="1">
      <alignment/>
    </xf>
    <xf numFmtId="167" fontId="0" fillId="0" borderId="14" xfId="0" applyNumberFormat="1" applyFont="1" applyBorder="1" applyAlignment="1">
      <alignment/>
    </xf>
    <xf numFmtId="0" fontId="0" fillId="0" borderId="37" xfId="0" applyBorder="1" applyAlignment="1">
      <alignment/>
    </xf>
    <xf numFmtId="167" fontId="5" fillId="0" borderId="49" xfId="0" applyNumberFormat="1" applyFont="1" applyBorder="1" applyAlignment="1">
      <alignment/>
    </xf>
    <xf numFmtId="167" fontId="18" fillId="0" borderId="52" xfId="0" applyNumberFormat="1" applyFont="1" applyBorder="1" applyAlignment="1">
      <alignment/>
    </xf>
    <xf numFmtId="167" fontId="18" fillId="0" borderId="54" xfId="0" applyNumberFormat="1" applyFont="1" applyBorder="1" applyAlignment="1">
      <alignment/>
    </xf>
    <xf numFmtId="0" fontId="15" fillId="0" borderId="55" xfId="0" applyFont="1" applyBorder="1" applyAlignment="1">
      <alignment/>
    </xf>
    <xf numFmtId="4" fontId="4" fillId="0" borderId="10" xfId="0" applyNumberFormat="1" applyFont="1" applyBorder="1" applyAlignment="1">
      <alignment/>
    </xf>
    <xf numFmtId="167" fontId="0" fillId="0" borderId="18" xfId="0" applyNumberFormat="1" applyFont="1" applyBorder="1" applyAlignment="1">
      <alignment horizontal="right" vertical="center" wrapText="1"/>
    </xf>
    <xf numFmtId="167" fontId="4" fillId="2" borderId="10" xfId="0" applyNumberFormat="1" applyFont="1" applyFill="1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7" fontId="4" fillId="2" borderId="56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/>
    </xf>
    <xf numFmtId="0" fontId="8" fillId="0" borderId="27" xfId="0" applyFont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167" fontId="0" fillId="2" borderId="2" xfId="0" applyNumberFormat="1" applyFont="1" applyFill="1" applyBorder="1" applyAlignment="1">
      <alignment horizontal="right" vertical="center" wrapText="1"/>
    </xf>
    <xf numFmtId="167" fontId="4" fillId="2" borderId="58" xfId="0" applyNumberFormat="1" applyFont="1" applyFill="1" applyBorder="1" applyAlignment="1">
      <alignment horizontal="right" vertical="center" wrapText="1"/>
    </xf>
    <xf numFmtId="167" fontId="0" fillId="2" borderId="24" xfId="0" applyNumberFormat="1" applyFont="1" applyFill="1" applyBorder="1" applyAlignment="1">
      <alignment/>
    </xf>
    <xf numFmtId="167" fontId="4" fillId="2" borderId="38" xfId="0" applyNumberFormat="1" applyFont="1" applyFill="1" applyBorder="1" applyAlignment="1">
      <alignment horizontal="right" vertical="center" wrapText="1"/>
    </xf>
    <xf numFmtId="167" fontId="0" fillId="2" borderId="36" xfId="0" applyNumberFormat="1" applyFont="1" applyFill="1" applyBorder="1" applyAlignment="1">
      <alignment/>
    </xf>
    <xf numFmtId="167" fontId="0" fillId="2" borderId="4" xfId="0" applyNumberFormat="1" applyFont="1" applyFill="1" applyBorder="1" applyAlignment="1">
      <alignment/>
    </xf>
    <xf numFmtId="167" fontId="0" fillId="2" borderId="35" xfId="0" applyNumberFormat="1" applyFont="1" applyFill="1" applyBorder="1" applyAlignment="1">
      <alignment/>
    </xf>
    <xf numFmtId="167" fontId="4" fillId="2" borderId="7" xfId="0" applyNumberFormat="1" applyFont="1" applyFill="1" applyBorder="1" applyAlignment="1">
      <alignment/>
    </xf>
    <xf numFmtId="167" fontId="4" fillId="2" borderId="36" xfId="0" applyNumberFormat="1" applyFont="1" applyFill="1" applyBorder="1" applyAlignment="1">
      <alignment/>
    </xf>
    <xf numFmtId="167" fontId="0" fillId="2" borderId="33" xfId="0" applyNumberFormat="1" applyFont="1" applyFill="1" applyBorder="1" applyAlignment="1">
      <alignment/>
    </xf>
    <xf numFmtId="167" fontId="4" fillId="2" borderId="34" xfId="0" applyNumberFormat="1" applyFont="1" applyFill="1" applyBorder="1" applyAlignment="1">
      <alignment/>
    </xf>
    <xf numFmtId="167" fontId="4" fillId="2" borderId="59" xfId="0" applyNumberFormat="1" applyFont="1" applyFill="1" applyBorder="1" applyAlignment="1">
      <alignment/>
    </xf>
    <xf numFmtId="167" fontId="0" fillId="0" borderId="60" xfId="0" applyNumberFormat="1" applyFont="1" applyBorder="1" applyAlignment="1">
      <alignment/>
    </xf>
    <xf numFmtId="167" fontId="0" fillId="0" borderId="47" xfId="0" applyNumberFormat="1" applyFont="1" applyBorder="1" applyAlignment="1">
      <alignment/>
    </xf>
    <xf numFmtId="0" fontId="8" fillId="0" borderId="56" xfId="0" applyFont="1" applyBorder="1" applyAlignment="1">
      <alignment horizontal="center" vertical="center" wrapText="1"/>
    </xf>
    <xf numFmtId="167" fontId="0" fillId="0" borderId="54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Alignment="1">
      <alignment/>
    </xf>
    <xf numFmtId="167" fontId="4" fillId="2" borderId="56" xfId="0" applyNumberFormat="1" applyFont="1" applyFill="1" applyBorder="1" applyAlignment="1">
      <alignment horizontal="right" vertical="center" wrapText="1"/>
    </xf>
    <xf numFmtId="167" fontId="0" fillId="2" borderId="46" xfId="0" applyNumberFormat="1" applyFont="1" applyFill="1" applyBorder="1" applyAlignment="1">
      <alignment horizontal="right" vertical="center" wrapText="1"/>
    </xf>
    <xf numFmtId="167" fontId="4" fillId="2" borderId="46" xfId="0" applyNumberFormat="1" applyFont="1" applyFill="1" applyBorder="1" applyAlignment="1">
      <alignment horizontal="right" vertical="center" wrapText="1"/>
    </xf>
    <xf numFmtId="167" fontId="0" fillId="2" borderId="60" xfId="0" applyNumberFormat="1" applyFont="1" applyFill="1" applyBorder="1" applyAlignment="1">
      <alignment/>
    </xf>
    <xf numFmtId="167" fontId="0" fillId="2" borderId="61" xfId="0" applyNumberFormat="1" applyFont="1" applyFill="1" applyBorder="1" applyAlignment="1">
      <alignment horizontal="right" vertical="center" wrapText="1"/>
    </xf>
    <xf numFmtId="167" fontId="4" fillId="2" borderId="61" xfId="0" applyNumberFormat="1" applyFont="1" applyFill="1" applyBorder="1" applyAlignment="1">
      <alignment horizontal="right" vertical="center" wrapText="1"/>
    </xf>
    <xf numFmtId="167" fontId="4" fillId="2" borderId="60" xfId="0" applyNumberFormat="1" applyFont="1" applyFill="1" applyBorder="1" applyAlignment="1">
      <alignment/>
    </xf>
    <xf numFmtId="167" fontId="0" fillId="2" borderId="56" xfId="0" applyNumberFormat="1" applyFont="1" applyFill="1" applyBorder="1" applyAlignment="1">
      <alignment horizontal="right" vertical="center" wrapText="1"/>
    </xf>
    <xf numFmtId="167" fontId="4" fillId="2" borderId="45" xfId="0" applyNumberFormat="1" applyFont="1" applyFill="1" applyBorder="1" applyAlignment="1">
      <alignment/>
    </xf>
    <xf numFmtId="167" fontId="4" fillId="2" borderId="62" xfId="0" applyNumberFormat="1" applyFont="1" applyFill="1" applyBorder="1" applyAlignment="1">
      <alignment horizontal="right" vertical="center" wrapText="1"/>
    </xf>
    <xf numFmtId="167" fontId="0" fillId="2" borderId="46" xfId="0" applyNumberFormat="1" applyFont="1" applyFill="1" applyBorder="1" applyAlignment="1">
      <alignment/>
    </xf>
    <xf numFmtId="167" fontId="0" fillId="2" borderId="29" xfId="0" applyNumberFormat="1" applyFont="1" applyFill="1" applyBorder="1" applyAlignment="1">
      <alignment/>
    </xf>
    <xf numFmtId="167" fontId="0" fillId="2" borderId="3" xfId="0" applyNumberFormat="1" applyFont="1" applyFill="1" applyBorder="1" applyAlignment="1">
      <alignment horizontal="right" vertical="center" wrapText="1"/>
    </xf>
    <xf numFmtId="167" fontId="4" fillId="2" borderId="63" xfId="0" applyNumberFormat="1" applyFont="1" applyFill="1" applyBorder="1" applyAlignment="1">
      <alignment horizontal="right" vertical="center" wrapText="1"/>
    </xf>
    <xf numFmtId="167" fontId="4" fillId="2" borderId="46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5" xfId="0" applyFont="1" applyBorder="1" applyAlignment="1">
      <alignment/>
    </xf>
    <xf numFmtId="0" fontId="0" fillId="0" borderId="55" xfId="0" applyFont="1" applyBorder="1" applyAlignment="1">
      <alignment/>
    </xf>
    <xf numFmtId="4" fontId="0" fillId="0" borderId="6" xfId="0" applyNumberFormat="1" applyFont="1" applyBorder="1" applyAlignment="1">
      <alignment horizontal="right" wrapText="1"/>
    </xf>
    <xf numFmtId="167" fontId="0" fillId="0" borderId="50" xfId="0" applyNumberFormat="1" applyFont="1" applyBorder="1" applyAlignment="1">
      <alignment horizontal="right" vertical="center" wrapText="1"/>
    </xf>
    <xf numFmtId="0" fontId="0" fillId="4" borderId="0" xfId="0" applyFill="1" applyAlignment="1">
      <alignment/>
    </xf>
    <xf numFmtId="0" fontId="10" fillId="0" borderId="9" xfId="0" applyFont="1" applyBorder="1" applyAlignment="1">
      <alignment/>
    </xf>
    <xf numFmtId="0" fontId="8" fillId="4" borderId="21" xfId="0" applyFont="1" applyFill="1" applyBorder="1" applyAlignment="1">
      <alignment/>
    </xf>
    <xf numFmtId="0" fontId="8" fillId="4" borderId="24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167" fontId="0" fillId="4" borderId="10" xfId="0" applyNumberFormat="1" applyFont="1" applyFill="1" applyBorder="1" applyAlignment="1">
      <alignment/>
    </xf>
    <xf numFmtId="167" fontId="0" fillId="4" borderId="25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4" fontId="0" fillId="4" borderId="5" xfId="0" applyNumberFormat="1" applyFont="1" applyFill="1" applyBorder="1" applyAlignment="1">
      <alignment horizontal="right" wrapText="1"/>
    </xf>
    <xf numFmtId="167" fontId="0" fillId="4" borderId="5" xfId="0" applyNumberFormat="1" applyFont="1" applyFill="1" applyBorder="1" applyAlignment="1">
      <alignment/>
    </xf>
    <xf numFmtId="167" fontId="0" fillId="4" borderId="19" xfId="0" applyNumberFormat="1" applyFont="1" applyFill="1" applyBorder="1" applyAlignment="1">
      <alignment/>
    </xf>
    <xf numFmtId="167" fontId="0" fillId="4" borderId="19" xfId="0" applyNumberFormat="1" applyFont="1" applyFill="1" applyBorder="1" applyAlignment="1">
      <alignment horizontal="right" vertical="center" wrapText="1"/>
    </xf>
    <xf numFmtId="0" fontId="0" fillId="4" borderId="35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167" fontId="4" fillId="4" borderId="6" xfId="0" applyNumberFormat="1" applyFont="1" applyFill="1" applyBorder="1" applyAlignment="1">
      <alignment/>
    </xf>
    <xf numFmtId="167" fontId="0" fillId="4" borderId="6" xfId="0" applyNumberFormat="1" applyFont="1" applyFill="1" applyBorder="1" applyAlignment="1">
      <alignment/>
    </xf>
    <xf numFmtId="167" fontId="4" fillId="4" borderId="50" xfId="0" applyNumberFormat="1" applyFont="1" applyFill="1" applyBorder="1" applyAlignment="1">
      <alignment/>
    </xf>
    <xf numFmtId="167" fontId="4" fillId="4" borderId="19" xfId="0" applyNumberFormat="1" applyFont="1" applyFill="1" applyBorder="1" applyAlignment="1">
      <alignment horizontal="right" vertical="center" wrapText="1"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Border="1" applyAlignment="1">
      <alignment/>
    </xf>
    <xf numFmtId="167" fontId="18" fillId="0" borderId="27" xfId="0" applyNumberFormat="1" applyFont="1" applyBorder="1" applyAlignment="1">
      <alignment/>
    </xf>
    <xf numFmtId="0" fontId="0" fillId="0" borderId="0" xfId="0" applyFill="1" applyBorder="1" applyAlignment="1">
      <alignment/>
    </xf>
    <xf numFmtId="167" fontId="4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167" fontId="2" fillId="0" borderId="14" xfId="0" applyNumberFormat="1" applyFont="1" applyBorder="1" applyAlignment="1">
      <alignment horizontal="center" wrapText="1"/>
    </xf>
    <xf numFmtId="167" fontId="2" fillId="0" borderId="1" xfId="0" applyNumberFormat="1" applyFont="1" applyBorder="1" applyAlignment="1">
      <alignment horizontal="center" wrapText="1"/>
    </xf>
    <xf numFmtId="167" fontId="2" fillId="0" borderId="64" xfId="0" applyNumberFormat="1" applyFont="1" applyBorder="1" applyAlignment="1">
      <alignment horizontal="center" wrapText="1"/>
    </xf>
    <xf numFmtId="167" fontId="2" fillId="0" borderId="14" xfId="0" applyNumberFormat="1" applyFont="1" applyBorder="1" applyAlignment="1">
      <alignment horizontal="center" vertical="center" wrapText="1"/>
    </xf>
    <xf numFmtId="167" fontId="2" fillId="0" borderId="64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6"/>
  <sheetViews>
    <sheetView tabSelected="1" workbookViewId="0" topLeftCell="A1">
      <pane xSplit="5" ySplit="25" topLeftCell="F98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G104" sqref="G104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6.00390625" style="0" customWidth="1"/>
    <col min="4" max="4" width="9.57421875" style="26" customWidth="1"/>
    <col min="5" max="5" width="46.00390625" style="0" customWidth="1"/>
    <col min="6" max="6" width="6.140625" style="0" customWidth="1"/>
    <col min="7" max="7" width="10.421875" style="0" customWidth="1"/>
    <col min="8" max="8" width="11.140625" style="0" hidden="1" customWidth="1"/>
    <col min="9" max="9" width="12.140625" style="0" hidden="1" customWidth="1"/>
    <col min="10" max="10" width="11.140625" style="0" hidden="1" customWidth="1"/>
    <col min="11" max="11" width="11.57421875" style="0" hidden="1" customWidth="1"/>
    <col min="12" max="12" width="11.140625" style="0" hidden="1" customWidth="1"/>
    <col min="13" max="14" width="12.28125" style="0" hidden="1" customWidth="1"/>
    <col min="15" max="15" width="12.28125" style="0" customWidth="1"/>
    <col min="16" max="16" width="11.140625" style="0" customWidth="1"/>
    <col min="17" max="17" width="12.28125" style="0" customWidth="1"/>
    <col min="18" max="18" width="11.140625" style="0" customWidth="1"/>
    <col min="19" max="19" width="12.28125" style="0" customWidth="1"/>
    <col min="20" max="20" width="7.28125" style="0" hidden="1" customWidth="1"/>
    <col min="21" max="22" width="9.140625" style="0" hidden="1" customWidth="1"/>
  </cols>
  <sheetData>
    <row r="1" spans="1:18" s="2" customFormat="1" ht="20.25" customHeight="1">
      <c r="A1" s="30" t="s">
        <v>136</v>
      </c>
      <c r="B1" s="1"/>
      <c r="C1" s="1"/>
      <c r="D1" s="1"/>
      <c r="E1" s="1"/>
      <c r="F1" s="1"/>
      <c r="G1" s="1"/>
      <c r="H1" s="1"/>
      <c r="J1" s="1"/>
      <c r="L1" s="1"/>
      <c r="P1" s="1"/>
      <c r="R1" s="1"/>
    </row>
    <row r="2" spans="1:18" s="2" customFormat="1" ht="12.75" customHeight="1" thickBot="1">
      <c r="A2" s="30"/>
      <c r="B2" s="1"/>
      <c r="C2" s="1"/>
      <c r="D2" s="1"/>
      <c r="E2" s="1"/>
      <c r="F2" s="1"/>
      <c r="G2" s="1"/>
      <c r="H2" s="1"/>
      <c r="J2" s="1"/>
      <c r="L2" s="1"/>
      <c r="P2" s="1"/>
      <c r="R2" s="1"/>
    </row>
    <row r="3" spans="1:7" ht="13.5" thickBot="1">
      <c r="A3" s="2"/>
      <c r="B3" s="2"/>
      <c r="C3" s="2"/>
      <c r="E3" s="31" t="s">
        <v>1</v>
      </c>
      <c r="F3" s="32"/>
      <c r="G3" s="193">
        <v>48000</v>
      </c>
    </row>
    <row r="4" spans="1:10" ht="13.5" thickBot="1">
      <c r="A4" s="2"/>
      <c r="B4" s="2"/>
      <c r="C4" s="2"/>
      <c r="E4" s="191" t="s">
        <v>56</v>
      </c>
      <c r="F4" s="192"/>
      <c r="G4" s="200">
        <v>5328.2</v>
      </c>
      <c r="I4" t="s">
        <v>114</v>
      </c>
      <c r="J4" t="s">
        <v>105</v>
      </c>
    </row>
    <row r="5" spans="1:10" ht="13.5" customHeight="1" thickBot="1">
      <c r="A5" t="s">
        <v>18</v>
      </c>
      <c r="E5" s="208" t="s">
        <v>55</v>
      </c>
      <c r="F5" s="192"/>
      <c r="G5" s="200">
        <v>6347</v>
      </c>
      <c r="I5" t="s">
        <v>114</v>
      </c>
      <c r="J5" t="s">
        <v>105</v>
      </c>
    </row>
    <row r="6" spans="5:9" ht="13.5" thickBot="1">
      <c r="E6" s="301" t="s">
        <v>104</v>
      </c>
      <c r="F6" s="3"/>
      <c r="G6" s="302">
        <v>20000</v>
      </c>
      <c r="I6" t="s">
        <v>105</v>
      </c>
    </row>
    <row r="7" spans="5:9" ht="13.5" customHeight="1" thickBot="1">
      <c r="E7" s="209" t="s">
        <v>106</v>
      </c>
      <c r="F7" s="210"/>
      <c r="G7" s="211">
        <v>2775</v>
      </c>
      <c r="I7" t="s">
        <v>105</v>
      </c>
    </row>
    <row r="8" spans="5:7" ht="13.5" customHeight="1" thickBot="1">
      <c r="E8" s="34" t="s">
        <v>2</v>
      </c>
      <c r="F8" s="32"/>
      <c r="G8" s="193">
        <f>SUM(G3:G7)</f>
        <v>82450.2</v>
      </c>
    </row>
    <row r="9" spans="6:19" ht="13.5" thickBot="1">
      <c r="F9" s="4"/>
      <c r="G9" s="170"/>
      <c r="I9" s="4"/>
      <c r="K9" s="4"/>
      <c r="M9" s="4"/>
      <c r="N9" s="4"/>
      <c r="O9" s="4"/>
      <c r="Q9" s="4"/>
      <c r="S9" s="4"/>
    </row>
    <row r="10" spans="1:19" ht="12.75">
      <c r="A10" s="116" t="s">
        <v>0</v>
      </c>
      <c r="B10" s="85"/>
      <c r="C10" s="85"/>
      <c r="D10" s="292"/>
      <c r="E10" s="117"/>
      <c r="F10" s="117"/>
      <c r="G10" s="202">
        <v>48000</v>
      </c>
      <c r="H10" s="35"/>
      <c r="I10" s="36" t="s">
        <v>115</v>
      </c>
      <c r="J10" s="35" t="s">
        <v>54</v>
      </c>
      <c r="K10" s="36"/>
      <c r="L10" s="35" t="s">
        <v>54</v>
      </c>
      <c r="M10" s="36"/>
      <c r="N10" s="36"/>
      <c r="O10" s="36"/>
      <c r="P10" s="35" t="s">
        <v>54</v>
      </c>
      <c r="Q10" s="36"/>
      <c r="R10" s="35" t="s">
        <v>54</v>
      </c>
      <c r="S10" s="36"/>
    </row>
    <row r="11" spans="1:19" ht="12.75">
      <c r="A11" s="115" t="s">
        <v>19</v>
      </c>
      <c r="B11" s="171"/>
      <c r="C11" s="171"/>
      <c r="D11" s="293"/>
      <c r="E11" s="172"/>
      <c r="F11" s="172"/>
      <c r="G11" s="194">
        <v>-43000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7" ht="12.75" customHeight="1">
      <c r="A12" s="118" t="s">
        <v>42</v>
      </c>
      <c r="B12" s="173"/>
      <c r="C12" s="173"/>
      <c r="D12" s="294"/>
      <c r="E12" s="174"/>
      <c r="F12" s="174"/>
      <c r="G12" s="195">
        <v>-1010</v>
      </c>
    </row>
    <row r="13" spans="1:7" ht="12.75" customHeight="1" thickBot="1">
      <c r="A13" s="114" t="s">
        <v>71</v>
      </c>
      <c r="B13" s="175"/>
      <c r="C13" s="175"/>
      <c r="D13" s="295"/>
      <c r="E13" s="176"/>
      <c r="F13" s="176"/>
      <c r="G13" s="196">
        <f>G10+G11+G12</f>
        <v>3990</v>
      </c>
    </row>
    <row r="14" spans="1:7" ht="12.75" customHeight="1">
      <c r="A14" s="258" t="s">
        <v>70</v>
      </c>
      <c r="B14" s="259"/>
      <c r="C14" s="259"/>
      <c r="D14" s="292"/>
      <c r="E14" s="260"/>
      <c r="F14" s="198"/>
      <c r="G14" s="199">
        <v>-3990</v>
      </c>
    </row>
    <row r="15" spans="1:7" ht="12.75" customHeight="1">
      <c r="A15" s="261" t="s">
        <v>119</v>
      </c>
      <c r="B15" s="262"/>
      <c r="C15" s="262"/>
      <c r="D15" s="293"/>
      <c r="E15" s="263"/>
      <c r="F15" s="172"/>
      <c r="G15" s="201">
        <v>11675.2</v>
      </c>
    </row>
    <row r="16" spans="1:15" ht="13.5" customHeight="1" thickBot="1">
      <c r="A16" s="264" t="s">
        <v>72</v>
      </c>
      <c r="B16" s="265"/>
      <c r="C16" s="265"/>
      <c r="D16" s="294"/>
      <c r="E16" s="266"/>
      <c r="F16" s="174"/>
      <c r="G16" s="195">
        <v>-10747</v>
      </c>
      <c r="L16" s="305"/>
      <c r="M16" s="306"/>
      <c r="N16" s="242"/>
      <c r="O16" s="242"/>
    </row>
    <row r="17" spans="1:7" ht="12.75" customHeight="1">
      <c r="A17" s="267" t="s">
        <v>120</v>
      </c>
      <c r="B17" s="268"/>
      <c r="C17" s="268"/>
      <c r="D17" s="296"/>
      <c r="E17" s="269"/>
      <c r="F17" s="213"/>
      <c r="G17" s="212">
        <v>22775</v>
      </c>
    </row>
    <row r="18" spans="1:19" ht="12.75" customHeight="1">
      <c r="A18" s="264" t="s">
        <v>116</v>
      </c>
      <c r="B18" s="265"/>
      <c r="C18" s="265"/>
      <c r="D18" s="294"/>
      <c r="E18" s="266"/>
      <c r="F18" s="174"/>
      <c r="G18" s="195">
        <v>-2775</v>
      </c>
      <c r="L18" s="241"/>
      <c r="M18" s="242"/>
      <c r="N18" s="242"/>
      <c r="O18" s="242"/>
      <c r="P18" s="241"/>
      <c r="Q18" s="242"/>
      <c r="R18" s="241"/>
      <c r="S18" s="242"/>
    </row>
    <row r="19" spans="1:7" ht="12.75" customHeight="1" thickBot="1">
      <c r="A19" s="114" t="s">
        <v>53</v>
      </c>
      <c r="B19" s="175"/>
      <c r="C19" s="175"/>
      <c r="D19" s="295"/>
      <c r="E19" s="176"/>
      <c r="F19" s="176"/>
      <c r="G19" s="196">
        <f>SUM(G13:G18)</f>
        <v>20928.2</v>
      </c>
    </row>
    <row r="20" spans="1:19" ht="12.75" customHeight="1">
      <c r="A20" s="197" t="s">
        <v>79</v>
      </c>
      <c r="B20" s="171"/>
      <c r="C20" s="171"/>
      <c r="D20" s="293"/>
      <c r="E20" s="172"/>
      <c r="F20" s="172"/>
      <c r="G20" s="240">
        <v>-20596</v>
      </c>
      <c r="S20" t="s">
        <v>34</v>
      </c>
    </row>
    <row r="21" spans="1:19" ht="12.75" customHeight="1" thickBot="1">
      <c r="A21" s="114" t="s">
        <v>53</v>
      </c>
      <c r="B21" s="175"/>
      <c r="C21" s="175"/>
      <c r="D21" s="295"/>
      <c r="E21" s="176"/>
      <c r="F21" s="176"/>
      <c r="G21" s="196">
        <f>SUM(G19:G20)</f>
        <v>332.2000000000007</v>
      </c>
      <c r="P21" s="305"/>
      <c r="Q21" s="306"/>
      <c r="R21" s="305" t="s">
        <v>20</v>
      </c>
      <c r="S21" s="306"/>
    </row>
    <row r="22" spans="1:19" ht="12.75" customHeight="1">
      <c r="A22" s="197" t="s">
        <v>139</v>
      </c>
      <c r="B22" s="171"/>
      <c r="C22" s="171"/>
      <c r="D22" s="293"/>
      <c r="E22" s="172"/>
      <c r="F22" s="172"/>
      <c r="G22" s="240">
        <v>3000</v>
      </c>
      <c r="P22" s="241"/>
      <c r="Q22" s="242"/>
      <c r="R22" s="241"/>
      <c r="S22" s="242"/>
    </row>
    <row r="23" spans="1:19" ht="12.75" customHeight="1" thickBot="1">
      <c r="A23" s="114" t="s">
        <v>53</v>
      </c>
      <c r="B23" s="175"/>
      <c r="C23" s="175"/>
      <c r="D23" s="295"/>
      <c r="E23" s="176"/>
      <c r="F23" s="176"/>
      <c r="G23" s="196">
        <f>SUM(G21:G22)</f>
        <v>3332.2000000000007</v>
      </c>
      <c r="P23" s="241"/>
      <c r="Q23" s="242"/>
      <c r="R23" s="241"/>
      <c r="S23" s="242"/>
    </row>
    <row r="24" spans="1:19" ht="12.75" customHeight="1" thickBot="1">
      <c r="A24" s="303"/>
      <c r="B24" s="171"/>
      <c r="C24" s="171"/>
      <c r="D24" s="293"/>
      <c r="E24" s="172"/>
      <c r="F24" s="172"/>
      <c r="G24" s="304"/>
      <c r="P24" s="241"/>
      <c r="Q24" s="242"/>
      <c r="R24" s="241"/>
      <c r="S24" s="242"/>
    </row>
    <row r="25" spans="1:19" ht="58.5" customHeight="1" hidden="1" thickBot="1">
      <c r="A25" s="4"/>
      <c r="B25" s="4"/>
      <c r="C25" s="4"/>
      <c r="D25" s="293"/>
      <c r="E25" s="5"/>
      <c r="F25" s="5"/>
      <c r="G25" s="5"/>
      <c r="H25" s="305"/>
      <c r="I25" s="306"/>
      <c r="J25" s="309" t="s">
        <v>66</v>
      </c>
      <c r="K25" s="310"/>
      <c r="L25" s="309" t="s">
        <v>69</v>
      </c>
      <c r="M25" s="311"/>
      <c r="N25" s="312" t="s">
        <v>117</v>
      </c>
      <c r="O25" s="313"/>
      <c r="P25" s="33"/>
      <c r="Q25" s="33"/>
      <c r="R25" s="33"/>
      <c r="S25" s="33"/>
    </row>
    <row r="26" spans="1:19" ht="27.75" customHeight="1" thickBot="1">
      <c r="A26" s="4"/>
      <c r="B26" s="4"/>
      <c r="C26" s="4"/>
      <c r="D26" s="293"/>
      <c r="E26" s="5"/>
      <c r="F26" s="5"/>
      <c r="G26" s="5"/>
      <c r="H26" s="307" t="s">
        <v>75</v>
      </c>
      <c r="I26" s="308"/>
      <c r="J26" s="307" t="s">
        <v>76</v>
      </c>
      <c r="K26" s="308"/>
      <c r="L26" s="307" t="s">
        <v>76</v>
      </c>
      <c r="M26" s="308"/>
      <c r="N26" s="307" t="s">
        <v>118</v>
      </c>
      <c r="O26" s="308"/>
      <c r="P26" s="307" t="s">
        <v>81</v>
      </c>
      <c r="Q26" s="308"/>
      <c r="R26" s="307" t="s">
        <v>135</v>
      </c>
      <c r="S26" s="308"/>
    </row>
    <row r="27" spans="1:19" ht="45" customHeight="1" thickBot="1">
      <c r="A27" s="39" t="s">
        <v>3</v>
      </c>
      <c r="B27" s="40" t="s">
        <v>4</v>
      </c>
      <c r="C27" s="40" t="s">
        <v>5</v>
      </c>
      <c r="D27" s="41" t="s">
        <v>6</v>
      </c>
      <c r="E27" s="41" t="s">
        <v>7</v>
      </c>
      <c r="F27" s="41" t="s">
        <v>21</v>
      </c>
      <c r="G27" s="42" t="s">
        <v>131</v>
      </c>
      <c r="H27" s="139" t="s">
        <v>46</v>
      </c>
      <c r="I27" s="139" t="s">
        <v>47</v>
      </c>
      <c r="J27" s="223" t="s">
        <v>60</v>
      </c>
      <c r="K27" s="139" t="s">
        <v>47</v>
      </c>
      <c r="L27" s="139" t="s">
        <v>61</v>
      </c>
      <c r="M27" s="139" t="s">
        <v>47</v>
      </c>
      <c r="N27" s="139" t="s">
        <v>61</v>
      </c>
      <c r="O27" s="139" t="s">
        <v>47</v>
      </c>
      <c r="P27" s="139" t="s">
        <v>78</v>
      </c>
      <c r="Q27" s="139" t="s">
        <v>47</v>
      </c>
      <c r="R27" s="139" t="s">
        <v>137</v>
      </c>
      <c r="S27" s="139" t="s">
        <v>47</v>
      </c>
    </row>
    <row r="28" spans="1:19" ht="24.75" customHeight="1">
      <c r="A28" s="98">
        <v>4</v>
      </c>
      <c r="B28" s="58">
        <v>3122</v>
      </c>
      <c r="C28" s="58"/>
      <c r="D28" s="57"/>
      <c r="E28" s="99" t="s">
        <v>51</v>
      </c>
      <c r="F28" s="158"/>
      <c r="G28" s="159"/>
      <c r="H28" s="184"/>
      <c r="I28" s="160"/>
      <c r="J28" s="224"/>
      <c r="K28" s="160"/>
      <c r="L28" s="184"/>
      <c r="M28" s="160"/>
      <c r="N28" s="184"/>
      <c r="O28" s="160"/>
      <c r="P28" s="184"/>
      <c r="Q28" s="160"/>
      <c r="R28" s="184"/>
      <c r="S28" s="160"/>
    </row>
    <row r="29" spans="1:19" ht="16.5" customHeight="1">
      <c r="A29" s="13"/>
      <c r="B29" s="9"/>
      <c r="C29" s="10">
        <v>5331</v>
      </c>
      <c r="D29" s="128" t="s">
        <v>52</v>
      </c>
      <c r="E29" s="10" t="s">
        <v>50</v>
      </c>
      <c r="F29" s="164"/>
      <c r="G29" s="165"/>
      <c r="H29" s="185"/>
      <c r="I29" s="166"/>
      <c r="J29" s="225"/>
      <c r="K29" s="168">
        <f>I29+J29</f>
        <v>0</v>
      </c>
      <c r="L29" s="187">
        <v>3000</v>
      </c>
      <c r="M29" s="168">
        <f>K29+L29</f>
        <v>3000</v>
      </c>
      <c r="N29" s="187"/>
      <c r="O29" s="168">
        <f>M29+N29</f>
        <v>3000</v>
      </c>
      <c r="P29" s="187"/>
      <c r="Q29" s="168">
        <f>O29+P29</f>
        <v>3000</v>
      </c>
      <c r="R29" s="187"/>
      <c r="S29" s="168">
        <f>Q29+R29</f>
        <v>3000</v>
      </c>
    </row>
    <row r="30" spans="1:19" ht="16.5" customHeight="1">
      <c r="A30" s="13"/>
      <c r="B30" s="9"/>
      <c r="C30" s="10">
        <v>6351</v>
      </c>
      <c r="D30" s="128" t="s">
        <v>108</v>
      </c>
      <c r="E30" s="10" t="s">
        <v>125</v>
      </c>
      <c r="F30" s="164"/>
      <c r="G30" s="165"/>
      <c r="H30" s="185"/>
      <c r="I30" s="166"/>
      <c r="J30" s="225"/>
      <c r="K30" s="168"/>
      <c r="L30" s="187"/>
      <c r="M30" s="168"/>
      <c r="N30" s="187"/>
      <c r="O30" s="168"/>
      <c r="P30" s="187">
        <v>200</v>
      </c>
      <c r="Q30" s="168">
        <f>O30+P30</f>
        <v>200</v>
      </c>
      <c r="R30" s="187"/>
      <c r="S30" s="168">
        <f>Q30+R30</f>
        <v>200</v>
      </c>
    </row>
    <row r="31" spans="1:19" ht="16.5" customHeight="1">
      <c r="A31" s="97"/>
      <c r="B31" s="20"/>
      <c r="C31" s="142">
        <v>5331</v>
      </c>
      <c r="D31" s="47"/>
      <c r="E31" s="222" t="s">
        <v>132</v>
      </c>
      <c r="F31" s="217"/>
      <c r="G31" s="218"/>
      <c r="H31" s="219"/>
      <c r="I31" s="220"/>
      <c r="J31" s="226"/>
      <c r="K31" s="206">
        <f>I31+J31</f>
        <v>0</v>
      </c>
      <c r="L31" s="221">
        <v>3000</v>
      </c>
      <c r="M31" s="206">
        <f>K31+L31</f>
        <v>3000</v>
      </c>
      <c r="N31" s="243"/>
      <c r="O31" s="206">
        <f>M31+N31</f>
        <v>3000</v>
      </c>
      <c r="P31" s="221"/>
      <c r="Q31" s="169">
        <f>O31+P31</f>
        <v>3000</v>
      </c>
      <c r="R31" s="221"/>
      <c r="S31" s="169">
        <f>Q31+R31</f>
        <v>3000</v>
      </c>
    </row>
    <row r="32" spans="1:19" ht="12.75" customHeight="1" thickBot="1">
      <c r="A32" s="124"/>
      <c r="B32" s="23"/>
      <c r="C32" s="222">
        <v>6351</v>
      </c>
      <c r="D32" s="273"/>
      <c r="E32" s="222" t="s">
        <v>40</v>
      </c>
      <c r="F32" s="214"/>
      <c r="G32" s="66"/>
      <c r="H32" s="67"/>
      <c r="I32" s="68"/>
      <c r="J32" s="227"/>
      <c r="K32" s="215"/>
      <c r="L32" s="67"/>
      <c r="M32" s="215"/>
      <c r="N32" s="244"/>
      <c r="O32" s="215"/>
      <c r="P32" s="216">
        <v>200</v>
      </c>
      <c r="Q32" s="169">
        <f>O32+P32</f>
        <v>200</v>
      </c>
      <c r="R32" s="216"/>
      <c r="S32" s="169">
        <f>Q32+R32</f>
        <v>200</v>
      </c>
    </row>
    <row r="33" spans="1:19" ht="24.75" customHeight="1">
      <c r="A33" s="98">
        <v>9</v>
      </c>
      <c r="B33" s="58">
        <v>3123</v>
      </c>
      <c r="C33" s="58"/>
      <c r="D33" s="57"/>
      <c r="E33" s="99" t="s">
        <v>107</v>
      </c>
      <c r="F33" s="158"/>
      <c r="G33" s="159"/>
      <c r="H33" s="184"/>
      <c r="I33" s="160"/>
      <c r="J33" s="224"/>
      <c r="K33" s="160"/>
      <c r="L33" s="184"/>
      <c r="M33" s="160"/>
      <c r="N33" s="184"/>
      <c r="O33" s="160"/>
      <c r="P33" s="184"/>
      <c r="Q33" s="160"/>
      <c r="R33" s="184"/>
      <c r="S33" s="160"/>
    </row>
    <row r="34" spans="1:19" ht="16.5" customHeight="1">
      <c r="A34" s="13"/>
      <c r="B34" s="9"/>
      <c r="C34" s="10">
        <v>6121</v>
      </c>
      <c r="D34" s="128"/>
      <c r="E34" s="10" t="s">
        <v>133</v>
      </c>
      <c r="F34" s="164"/>
      <c r="G34" s="165"/>
      <c r="H34" s="185"/>
      <c r="I34" s="166"/>
      <c r="J34" s="225"/>
      <c r="K34" s="168"/>
      <c r="L34" s="187"/>
      <c r="M34" s="168"/>
      <c r="N34" s="187">
        <v>2775</v>
      </c>
      <c r="O34" s="168">
        <f>M34+N34</f>
        <v>2775</v>
      </c>
      <c r="P34" s="187"/>
      <c r="Q34" s="168">
        <f>O34+P34</f>
        <v>2775</v>
      </c>
      <c r="R34" s="187"/>
      <c r="S34" s="168">
        <f>Q34+R34</f>
        <v>2775</v>
      </c>
    </row>
    <row r="35" spans="1:19" ht="16.5" customHeight="1" thickBot="1">
      <c r="A35" s="17"/>
      <c r="B35" s="18"/>
      <c r="C35" s="189">
        <v>6121</v>
      </c>
      <c r="D35" s="52"/>
      <c r="E35" s="131" t="s">
        <v>22</v>
      </c>
      <c r="F35" s="161"/>
      <c r="G35" s="162"/>
      <c r="H35" s="186"/>
      <c r="I35" s="163"/>
      <c r="J35" s="228"/>
      <c r="K35" s="169"/>
      <c r="L35" s="188"/>
      <c r="M35" s="169"/>
      <c r="N35" s="188">
        <v>2775</v>
      </c>
      <c r="O35" s="203">
        <f>M35+N35</f>
        <v>2775</v>
      </c>
      <c r="P35" s="188"/>
      <c r="Q35" s="169">
        <f>O35+P35</f>
        <v>2775</v>
      </c>
      <c r="R35" s="188"/>
      <c r="S35" s="169">
        <f>Q35+R35</f>
        <v>2775</v>
      </c>
    </row>
    <row r="36" spans="1:19" ht="24.75" customHeight="1">
      <c r="A36" s="98">
        <v>10</v>
      </c>
      <c r="B36" s="58">
        <v>3122</v>
      </c>
      <c r="C36" s="58"/>
      <c r="D36" s="57"/>
      <c r="E36" s="99" t="s">
        <v>98</v>
      </c>
      <c r="F36" s="158"/>
      <c r="G36" s="159"/>
      <c r="H36" s="184"/>
      <c r="I36" s="160"/>
      <c r="J36" s="224"/>
      <c r="K36" s="160"/>
      <c r="L36" s="184"/>
      <c r="M36" s="160"/>
      <c r="N36" s="184"/>
      <c r="O36" s="160"/>
      <c r="P36" s="184"/>
      <c r="Q36" s="160"/>
      <c r="R36" s="184"/>
      <c r="S36" s="160"/>
    </row>
    <row r="37" spans="1:19" ht="16.5" customHeight="1">
      <c r="A37" s="13"/>
      <c r="B37" s="9"/>
      <c r="C37" s="10">
        <v>5331</v>
      </c>
      <c r="D37" s="128" t="s">
        <v>99</v>
      </c>
      <c r="E37" s="10" t="s">
        <v>100</v>
      </c>
      <c r="F37" s="164"/>
      <c r="G37" s="165"/>
      <c r="H37" s="185"/>
      <c r="I37" s="166"/>
      <c r="J37" s="225"/>
      <c r="K37" s="168"/>
      <c r="L37" s="187"/>
      <c r="M37" s="168"/>
      <c r="N37" s="187"/>
      <c r="O37" s="168"/>
      <c r="P37" s="187">
        <v>350</v>
      </c>
      <c r="Q37" s="168">
        <f>O37+P37</f>
        <v>350</v>
      </c>
      <c r="R37" s="187"/>
      <c r="S37" s="168">
        <f>Q37+R37</f>
        <v>350</v>
      </c>
    </row>
    <row r="38" spans="1:19" ht="16.5" customHeight="1" thickBot="1">
      <c r="A38" s="17"/>
      <c r="B38" s="18"/>
      <c r="C38" s="189">
        <v>5331</v>
      </c>
      <c r="D38" s="52"/>
      <c r="E38" s="222" t="s">
        <v>132</v>
      </c>
      <c r="F38" s="161"/>
      <c r="G38" s="162"/>
      <c r="H38" s="186"/>
      <c r="I38" s="163"/>
      <c r="J38" s="228"/>
      <c r="K38" s="169"/>
      <c r="L38" s="188"/>
      <c r="M38" s="169"/>
      <c r="N38" s="245"/>
      <c r="O38" s="169"/>
      <c r="P38" s="188">
        <v>350</v>
      </c>
      <c r="Q38" s="169">
        <f>O38+P38</f>
        <v>350</v>
      </c>
      <c r="R38" s="188"/>
      <c r="S38" s="169">
        <f>Q38+R38</f>
        <v>350</v>
      </c>
    </row>
    <row r="39" spans="1:19" ht="24.75" customHeight="1">
      <c r="A39" s="98">
        <v>12</v>
      </c>
      <c r="B39" s="58">
        <v>3122</v>
      </c>
      <c r="C39" s="58"/>
      <c r="D39" s="57"/>
      <c r="E39" s="99" t="s">
        <v>123</v>
      </c>
      <c r="F39" s="158"/>
      <c r="G39" s="159"/>
      <c r="H39" s="184"/>
      <c r="I39" s="160"/>
      <c r="J39" s="224"/>
      <c r="K39" s="160"/>
      <c r="L39" s="184"/>
      <c r="M39" s="160"/>
      <c r="N39" s="184"/>
      <c r="O39" s="160"/>
      <c r="P39" s="184"/>
      <c r="Q39" s="160"/>
      <c r="R39" s="184"/>
      <c r="S39" s="160"/>
    </row>
    <row r="40" spans="1:19" ht="16.5" customHeight="1">
      <c r="A40" s="13"/>
      <c r="B40" s="9"/>
      <c r="C40" s="10">
        <v>6351</v>
      </c>
      <c r="D40" s="128" t="s">
        <v>110</v>
      </c>
      <c r="E40" s="10" t="s">
        <v>122</v>
      </c>
      <c r="F40" s="164"/>
      <c r="G40" s="165"/>
      <c r="H40" s="185"/>
      <c r="I40" s="166"/>
      <c r="J40" s="225"/>
      <c r="K40" s="168"/>
      <c r="L40" s="187"/>
      <c r="M40" s="168"/>
      <c r="N40" s="187"/>
      <c r="O40" s="168"/>
      <c r="P40" s="187">
        <v>400</v>
      </c>
      <c r="Q40" s="168">
        <f>O40+P40</f>
        <v>400</v>
      </c>
      <c r="R40" s="187"/>
      <c r="S40" s="168">
        <f>Q40+R40</f>
        <v>400</v>
      </c>
    </row>
    <row r="41" spans="1:19" ht="13.5" customHeight="1" thickBot="1">
      <c r="A41" s="17"/>
      <c r="B41" s="18"/>
      <c r="C41" s="19">
        <v>6351</v>
      </c>
      <c r="D41" s="100"/>
      <c r="E41" s="222" t="s">
        <v>40</v>
      </c>
      <c r="F41" s="21"/>
      <c r="G41" s="46"/>
      <c r="H41" s="63"/>
      <c r="I41" s="101"/>
      <c r="J41" s="232"/>
      <c r="K41" s="169"/>
      <c r="L41" s="63"/>
      <c r="M41" s="169"/>
      <c r="N41" s="248"/>
      <c r="O41" s="169"/>
      <c r="P41" s="63">
        <v>400</v>
      </c>
      <c r="Q41" s="169">
        <f>O41+P41</f>
        <v>400</v>
      </c>
      <c r="R41" s="63"/>
      <c r="S41" s="169">
        <f>Q41+R41</f>
        <v>400</v>
      </c>
    </row>
    <row r="42" spans="1:19" ht="26.25" customHeight="1">
      <c r="A42" s="98">
        <v>22</v>
      </c>
      <c r="B42" s="58">
        <v>4322</v>
      </c>
      <c r="C42" s="58"/>
      <c r="D42" s="274"/>
      <c r="E42" s="99" t="s">
        <v>8</v>
      </c>
      <c r="F42" s="59"/>
      <c r="G42" s="60"/>
      <c r="H42" s="61"/>
      <c r="I42" s="62"/>
      <c r="J42" s="229"/>
      <c r="K42" s="62"/>
      <c r="L42" s="61"/>
      <c r="M42" s="62"/>
      <c r="N42" s="246"/>
      <c r="O42" s="62"/>
      <c r="P42" s="61"/>
      <c r="Q42" s="62"/>
      <c r="R42" s="61"/>
      <c r="S42" s="62"/>
    </row>
    <row r="43" spans="1:19" ht="12.75" customHeight="1">
      <c r="A43" s="13"/>
      <c r="B43" s="9"/>
      <c r="C43" s="10">
        <v>6121</v>
      </c>
      <c r="D43" s="51"/>
      <c r="E43" s="10" t="s">
        <v>94</v>
      </c>
      <c r="F43" s="14"/>
      <c r="G43" s="48">
        <v>500</v>
      </c>
      <c r="H43" s="49"/>
      <c r="I43" s="50">
        <v>500</v>
      </c>
      <c r="J43" s="230"/>
      <c r="K43" s="168">
        <f>I43+J43</f>
        <v>500</v>
      </c>
      <c r="L43" s="49"/>
      <c r="M43" s="168">
        <f>K43+L43</f>
        <v>500</v>
      </c>
      <c r="N43" s="187"/>
      <c r="O43" s="168">
        <f>M43+N43</f>
        <v>500</v>
      </c>
      <c r="P43" s="49"/>
      <c r="Q43" s="168">
        <f>O43+P43</f>
        <v>500</v>
      </c>
      <c r="R43" s="49"/>
      <c r="S43" s="168">
        <f>Q43+R43</f>
        <v>500</v>
      </c>
    </row>
    <row r="44" spans="1:19" ht="12.75" customHeight="1">
      <c r="A44" s="103"/>
      <c r="B44" s="15"/>
      <c r="C44" s="16">
        <v>6351</v>
      </c>
      <c r="D44" s="128" t="s">
        <v>82</v>
      </c>
      <c r="E44" s="16" t="s">
        <v>111</v>
      </c>
      <c r="F44" s="204"/>
      <c r="G44" s="180"/>
      <c r="H44" s="56"/>
      <c r="I44" s="181"/>
      <c r="J44" s="231"/>
      <c r="K44" s="168"/>
      <c r="L44" s="56"/>
      <c r="M44" s="168"/>
      <c r="N44" s="247"/>
      <c r="O44" s="168"/>
      <c r="P44" s="56">
        <v>30</v>
      </c>
      <c r="Q44" s="168">
        <f>O44+P44</f>
        <v>30</v>
      </c>
      <c r="R44" s="56"/>
      <c r="S44" s="168">
        <f>Q44+R44</f>
        <v>30</v>
      </c>
    </row>
    <row r="45" spans="1:19" ht="12.75" customHeight="1">
      <c r="A45" s="103"/>
      <c r="B45" s="15"/>
      <c r="C45" s="16">
        <v>6351</v>
      </c>
      <c r="D45" s="128" t="s">
        <v>93</v>
      </c>
      <c r="E45" s="16" t="s">
        <v>126</v>
      </c>
      <c r="F45" s="204"/>
      <c r="G45" s="180"/>
      <c r="H45" s="56"/>
      <c r="I45" s="181"/>
      <c r="J45" s="231"/>
      <c r="K45" s="168"/>
      <c r="L45" s="56"/>
      <c r="M45" s="168"/>
      <c r="N45" s="247"/>
      <c r="O45" s="168"/>
      <c r="P45" s="56">
        <v>5600</v>
      </c>
      <c r="Q45" s="168">
        <f>O45+P45</f>
        <v>5600</v>
      </c>
      <c r="R45" s="56"/>
      <c r="S45" s="168">
        <f>Q45+R45</f>
        <v>5600</v>
      </c>
    </row>
    <row r="46" spans="1:19" ht="12.75" customHeight="1">
      <c r="A46" s="103"/>
      <c r="B46" s="15"/>
      <c r="C46" s="9">
        <v>6351</v>
      </c>
      <c r="D46" s="51"/>
      <c r="E46" s="9" t="s">
        <v>40</v>
      </c>
      <c r="F46" s="204"/>
      <c r="G46" s="180"/>
      <c r="H46" s="56"/>
      <c r="I46" s="181"/>
      <c r="J46" s="231"/>
      <c r="K46" s="168"/>
      <c r="L46" s="56"/>
      <c r="M46" s="168"/>
      <c r="N46" s="247"/>
      <c r="O46" s="168"/>
      <c r="P46" s="167">
        <v>5630</v>
      </c>
      <c r="Q46" s="169">
        <f>O46+P46</f>
        <v>5630</v>
      </c>
      <c r="R46" s="167"/>
      <c r="S46" s="169">
        <f>Q46+R46</f>
        <v>5630</v>
      </c>
    </row>
    <row r="47" spans="1:19" ht="16.5" customHeight="1" thickBot="1">
      <c r="A47" s="17"/>
      <c r="B47" s="18"/>
      <c r="C47" s="131">
        <v>6121</v>
      </c>
      <c r="D47" s="205"/>
      <c r="E47" s="131" t="s">
        <v>22</v>
      </c>
      <c r="F47" s="21"/>
      <c r="G47" s="46">
        <v>500</v>
      </c>
      <c r="H47" s="63"/>
      <c r="I47" s="101">
        <v>500</v>
      </c>
      <c r="J47" s="232"/>
      <c r="K47" s="203">
        <f>I47+J47</f>
        <v>500</v>
      </c>
      <c r="L47" s="63"/>
      <c r="M47" s="203">
        <f>K47+L47</f>
        <v>500</v>
      </c>
      <c r="N47" s="252"/>
      <c r="O47" s="203">
        <f>M47+N47</f>
        <v>500</v>
      </c>
      <c r="P47" s="63"/>
      <c r="Q47" s="203">
        <f>O47+P47</f>
        <v>500</v>
      </c>
      <c r="R47" s="63"/>
      <c r="S47" s="203">
        <f>Q47+R47</f>
        <v>500</v>
      </c>
    </row>
    <row r="48" spans="1:19" ht="15" customHeight="1">
      <c r="A48" s="108">
        <v>38</v>
      </c>
      <c r="B48" s="102">
        <v>3121</v>
      </c>
      <c r="C48" s="102"/>
      <c r="D48" s="113"/>
      <c r="E48" s="99" t="s">
        <v>102</v>
      </c>
      <c r="F48" s="109"/>
      <c r="G48" s="110"/>
      <c r="H48" s="111"/>
      <c r="I48" s="112"/>
      <c r="J48" s="233"/>
      <c r="K48" s="112"/>
      <c r="L48" s="111"/>
      <c r="M48" s="112"/>
      <c r="N48" s="249"/>
      <c r="O48" s="112"/>
      <c r="P48" s="111"/>
      <c r="Q48" s="112"/>
      <c r="R48" s="111"/>
      <c r="S48" s="112"/>
    </row>
    <row r="49" spans="1:19" ht="14.25" customHeight="1">
      <c r="A49" s="97"/>
      <c r="B49" s="20"/>
      <c r="C49" s="20">
        <v>6351</v>
      </c>
      <c r="D49" s="47" t="s">
        <v>101</v>
      </c>
      <c r="E49" s="20" t="s">
        <v>103</v>
      </c>
      <c r="F49" s="22"/>
      <c r="G49" s="45"/>
      <c r="H49" s="136"/>
      <c r="I49" s="43"/>
      <c r="J49" s="234"/>
      <c r="K49" s="168"/>
      <c r="L49" s="136"/>
      <c r="M49" s="168"/>
      <c r="N49" s="250"/>
      <c r="O49" s="168"/>
      <c r="P49" s="136">
        <v>340</v>
      </c>
      <c r="Q49" s="168">
        <f>O49+P49</f>
        <v>340</v>
      </c>
      <c r="R49" s="136"/>
      <c r="S49" s="168">
        <f>Q49+R49</f>
        <v>340</v>
      </c>
    </row>
    <row r="50" spans="1:19" ht="13.5" customHeight="1" thickBot="1">
      <c r="A50" s="17"/>
      <c r="B50" s="18"/>
      <c r="C50" s="19">
        <v>6351</v>
      </c>
      <c r="D50" s="100"/>
      <c r="E50" s="19" t="s">
        <v>40</v>
      </c>
      <c r="F50" s="21"/>
      <c r="G50" s="46"/>
      <c r="H50" s="63"/>
      <c r="I50" s="101"/>
      <c r="J50" s="232"/>
      <c r="K50" s="169"/>
      <c r="L50" s="63"/>
      <c r="M50" s="169"/>
      <c r="N50" s="248"/>
      <c r="O50" s="169"/>
      <c r="P50" s="63">
        <v>340</v>
      </c>
      <c r="Q50" s="169">
        <f>O50+P50</f>
        <v>340</v>
      </c>
      <c r="R50" s="63"/>
      <c r="S50" s="169">
        <f>Q50+R50</f>
        <v>340</v>
      </c>
    </row>
    <row r="51" spans="1:19" ht="14.25" customHeight="1">
      <c r="A51" s="108">
        <v>40</v>
      </c>
      <c r="B51" s="102">
        <v>3121</v>
      </c>
      <c r="C51" s="102"/>
      <c r="D51" s="113"/>
      <c r="E51" s="99" t="s">
        <v>25</v>
      </c>
      <c r="F51" s="109"/>
      <c r="G51" s="110"/>
      <c r="H51" s="111"/>
      <c r="I51" s="112"/>
      <c r="J51" s="233"/>
      <c r="K51" s="112"/>
      <c r="L51" s="111"/>
      <c r="M51" s="112"/>
      <c r="N51" s="249"/>
      <c r="O51" s="112"/>
      <c r="P51" s="111"/>
      <c r="Q51" s="112"/>
      <c r="R51" s="111"/>
      <c r="S51" s="112"/>
    </row>
    <row r="52" spans="1:19" ht="16.5" customHeight="1">
      <c r="A52" s="97"/>
      <c r="B52" s="20"/>
      <c r="C52" s="20">
        <v>6351</v>
      </c>
      <c r="D52" s="47" t="s">
        <v>30</v>
      </c>
      <c r="E52" s="20" t="s">
        <v>26</v>
      </c>
      <c r="F52" s="22"/>
      <c r="G52" s="45"/>
      <c r="H52" s="136">
        <v>230</v>
      </c>
      <c r="I52" s="43">
        <v>230</v>
      </c>
      <c r="J52" s="234"/>
      <c r="K52" s="168">
        <f>I52+J52</f>
        <v>230</v>
      </c>
      <c r="L52" s="136"/>
      <c r="M52" s="168">
        <f>K52+L52</f>
        <v>230</v>
      </c>
      <c r="N52" s="250"/>
      <c r="O52" s="168">
        <f>M52+N52</f>
        <v>230</v>
      </c>
      <c r="P52" s="136"/>
      <c r="Q52" s="168">
        <f>O52+P52</f>
        <v>230</v>
      </c>
      <c r="R52" s="136"/>
      <c r="S52" s="168">
        <f>Q52+R52</f>
        <v>230</v>
      </c>
    </row>
    <row r="53" spans="1:19" ht="13.5" customHeight="1" thickBot="1">
      <c r="A53" s="17"/>
      <c r="B53" s="18"/>
      <c r="C53" s="19">
        <v>6351</v>
      </c>
      <c r="D53" s="100"/>
      <c r="E53" s="19" t="s">
        <v>40</v>
      </c>
      <c r="F53" s="21"/>
      <c r="G53" s="46"/>
      <c r="H53" s="63">
        <v>230</v>
      </c>
      <c r="I53" s="101">
        <v>230</v>
      </c>
      <c r="J53" s="232"/>
      <c r="K53" s="169">
        <f>I53+J53</f>
        <v>230</v>
      </c>
      <c r="L53" s="63"/>
      <c r="M53" s="169">
        <f>K53+L53</f>
        <v>230</v>
      </c>
      <c r="N53" s="248"/>
      <c r="O53" s="169">
        <f>M53+N53</f>
        <v>230</v>
      </c>
      <c r="P53" s="63"/>
      <c r="Q53" s="169">
        <f>O53+P53</f>
        <v>230</v>
      </c>
      <c r="R53" s="63"/>
      <c r="S53" s="169">
        <f>Q53+R53</f>
        <v>230</v>
      </c>
    </row>
    <row r="54" spans="1:19" ht="24.75" customHeight="1">
      <c r="A54" s="140">
        <v>42</v>
      </c>
      <c r="B54" s="141">
        <v>3122</v>
      </c>
      <c r="C54" s="142"/>
      <c r="D54" s="141"/>
      <c r="E54" s="143" t="s">
        <v>48</v>
      </c>
      <c r="F54" s="148"/>
      <c r="G54" s="149"/>
      <c r="H54" s="150"/>
      <c r="I54" s="151"/>
      <c r="J54" s="235"/>
      <c r="K54" s="151"/>
      <c r="L54" s="150"/>
      <c r="M54" s="151"/>
      <c r="N54" s="251"/>
      <c r="O54" s="151"/>
      <c r="P54" s="150"/>
      <c r="Q54" s="151"/>
      <c r="R54" s="150"/>
      <c r="S54" s="151"/>
    </row>
    <row r="55" spans="1:19" ht="16.5" customHeight="1">
      <c r="A55" s="144"/>
      <c r="B55" s="145"/>
      <c r="C55" s="146">
        <v>6351</v>
      </c>
      <c r="D55" s="145" t="s">
        <v>49</v>
      </c>
      <c r="E55" s="146" t="s">
        <v>68</v>
      </c>
      <c r="F55" s="14"/>
      <c r="G55" s="133"/>
      <c r="H55" s="156"/>
      <c r="I55" s="157"/>
      <c r="J55" s="230"/>
      <c r="K55" s="168">
        <f>I55+J55</f>
        <v>0</v>
      </c>
      <c r="L55" s="49">
        <v>1347</v>
      </c>
      <c r="M55" s="168">
        <f>K55+L55</f>
        <v>1347</v>
      </c>
      <c r="N55" s="187"/>
      <c r="O55" s="168">
        <f>M55+N55</f>
        <v>1347</v>
      </c>
      <c r="P55" s="49"/>
      <c r="Q55" s="168">
        <f>O55+P55</f>
        <v>1347</v>
      </c>
      <c r="R55" s="49"/>
      <c r="S55" s="168">
        <f>Q55+R55</f>
        <v>1347</v>
      </c>
    </row>
    <row r="56" spans="1:19" ht="13.5" customHeight="1" thickBot="1">
      <c r="A56" s="147"/>
      <c r="B56" s="100"/>
      <c r="C56" s="19">
        <v>6351</v>
      </c>
      <c r="D56" s="52"/>
      <c r="E56" s="19" t="s">
        <v>40</v>
      </c>
      <c r="F56" s="152"/>
      <c r="G56" s="153"/>
      <c r="H56" s="154"/>
      <c r="I56" s="155"/>
      <c r="J56" s="236"/>
      <c r="K56" s="203">
        <f>I56+J56</f>
        <v>0</v>
      </c>
      <c r="L56" s="63">
        <v>1347</v>
      </c>
      <c r="M56" s="203">
        <f>K56+L56</f>
        <v>1347</v>
      </c>
      <c r="N56" s="252"/>
      <c r="O56" s="203">
        <f>M56+N56</f>
        <v>1347</v>
      </c>
      <c r="P56" s="63"/>
      <c r="Q56" s="203">
        <f>O56+P56</f>
        <v>1347</v>
      </c>
      <c r="R56" s="63"/>
      <c r="S56" s="203">
        <f>Q56+R56</f>
        <v>1347</v>
      </c>
    </row>
    <row r="57" spans="1:19" ht="26.25" customHeight="1">
      <c r="A57" s="64">
        <v>47</v>
      </c>
      <c r="B57" s="65">
        <v>3114</v>
      </c>
      <c r="C57" s="23"/>
      <c r="D57" s="65"/>
      <c r="E57" s="55" t="s">
        <v>35</v>
      </c>
      <c r="F57" s="24"/>
      <c r="G57" s="66"/>
      <c r="H57" s="67"/>
      <c r="I57" s="68"/>
      <c r="J57" s="227"/>
      <c r="K57" s="68"/>
      <c r="L57" s="67"/>
      <c r="M57" s="68"/>
      <c r="N57" s="253"/>
      <c r="O57" s="68"/>
      <c r="P57" s="67"/>
      <c r="Q57" s="68"/>
      <c r="R57" s="67"/>
      <c r="S57" s="68"/>
    </row>
    <row r="58" spans="1:19" ht="12.75" customHeight="1">
      <c r="A58" s="8"/>
      <c r="B58" s="10"/>
      <c r="C58" s="10">
        <v>6351</v>
      </c>
      <c r="D58" s="128"/>
      <c r="E58" s="11" t="s">
        <v>112</v>
      </c>
      <c r="F58" s="25"/>
      <c r="G58" s="48">
        <v>2000</v>
      </c>
      <c r="H58" s="49"/>
      <c r="I58" s="50">
        <v>2000</v>
      </c>
      <c r="J58" s="230"/>
      <c r="K58" s="168">
        <f>I58+J58</f>
        <v>2000</v>
      </c>
      <c r="L58" s="49">
        <v>2000</v>
      </c>
      <c r="M58" s="168">
        <f>K58+L58</f>
        <v>4000</v>
      </c>
      <c r="N58" s="187"/>
      <c r="O58" s="168">
        <f>M58+N58</f>
        <v>4000</v>
      </c>
      <c r="P58" s="49"/>
      <c r="Q58" s="168">
        <f>O58+P58</f>
        <v>4000</v>
      </c>
      <c r="R58" s="49"/>
      <c r="S58" s="168">
        <f>Q58+R58</f>
        <v>4000</v>
      </c>
    </row>
    <row r="59" spans="1:22" ht="12.75" customHeight="1">
      <c r="A59" s="177"/>
      <c r="B59" s="16"/>
      <c r="C59" s="16">
        <v>6351</v>
      </c>
      <c r="D59" s="145" t="s">
        <v>92</v>
      </c>
      <c r="E59" s="178" t="s">
        <v>122</v>
      </c>
      <c r="F59" s="270"/>
      <c r="G59" s="180"/>
      <c r="H59" s="56"/>
      <c r="I59" s="181"/>
      <c r="J59" s="231"/>
      <c r="K59" s="271"/>
      <c r="L59" s="56"/>
      <c r="M59" s="271"/>
      <c r="N59" s="247"/>
      <c r="O59" s="271"/>
      <c r="P59" s="56">
        <v>120</v>
      </c>
      <c r="Q59" s="168">
        <f>O59+P59</f>
        <v>120</v>
      </c>
      <c r="R59" s="56"/>
      <c r="S59" s="168">
        <f>Q59+R59</f>
        <v>120</v>
      </c>
      <c r="T59" s="272"/>
      <c r="U59" s="272"/>
      <c r="V59" s="272"/>
    </row>
    <row r="60" spans="1:19" ht="13.5" thickBot="1">
      <c r="A60" s="107"/>
      <c r="B60" s="19"/>
      <c r="C60" s="19">
        <v>6351</v>
      </c>
      <c r="D60" s="52"/>
      <c r="E60" s="19" t="s">
        <v>40</v>
      </c>
      <c r="F60" s="18"/>
      <c r="G60" s="46">
        <v>2000</v>
      </c>
      <c r="H60" s="207"/>
      <c r="I60" s="101">
        <v>2000</v>
      </c>
      <c r="J60" s="232"/>
      <c r="K60" s="203">
        <f>I60+J60</f>
        <v>2000</v>
      </c>
      <c r="L60" s="63">
        <v>2000</v>
      </c>
      <c r="M60" s="203">
        <f>K60+L60</f>
        <v>4000</v>
      </c>
      <c r="N60" s="252"/>
      <c r="O60" s="203">
        <f>M60+N60</f>
        <v>4000</v>
      </c>
      <c r="P60" s="63">
        <v>120</v>
      </c>
      <c r="Q60" s="203">
        <f>O60+P60</f>
        <v>4120</v>
      </c>
      <c r="R60" s="63"/>
      <c r="S60" s="203">
        <f>Q60+R60</f>
        <v>4120</v>
      </c>
    </row>
    <row r="61" spans="1:19" s="272" customFormat="1" ht="24.75" customHeight="1">
      <c r="A61" s="275">
        <v>68</v>
      </c>
      <c r="B61" s="276">
        <v>3121</v>
      </c>
      <c r="C61" s="277"/>
      <c r="D61" s="276"/>
      <c r="E61" s="143" t="s">
        <v>87</v>
      </c>
      <c r="F61" s="278"/>
      <c r="G61" s="279"/>
      <c r="H61" s="279"/>
      <c r="I61" s="280"/>
      <c r="J61" s="67"/>
      <c r="K61" s="280"/>
      <c r="L61" s="67"/>
      <c r="M61" s="280"/>
      <c r="N61" s="253"/>
      <c r="O61" s="280"/>
      <c r="P61" s="67"/>
      <c r="Q61" s="280"/>
      <c r="R61" s="67"/>
      <c r="S61" s="280"/>
    </row>
    <row r="62" spans="1:19" s="272" customFormat="1" ht="12.75" customHeight="1">
      <c r="A62" s="281"/>
      <c r="B62" s="132"/>
      <c r="C62" s="132">
        <v>6351</v>
      </c>
      <c r="D62" s="128" t="s">
        <v>88</v>
      </c>
      <c r="E62" s="190" t="s">
        <v>89</v>
      </c>
      <c r="F62" s="282"/>
      <c r="G62" s="283"/>
      <c r="H62" s="283"/>
      <c r="I62" s="284"/>
      <c r="J62" s="49"/>
      <c r="K62" s="285"/>
      <c r="L62" s="49"/>
      <c r="M62" s="285"/>
      <c r="N62" s="187"/>
      <c r="O62" s="285"/>
      <c r="P62" s="49">
        <v>350</v>
      </c>
      <c r="Q62" s="285">
        <f>O62+P62</f>
        <v>350</v>
      </c>
      <c r="R62" s="49"/>
      <c r="S62" s="285">
        <f>Q62+R62</f>
        <v>350</v>
      </c>
    </row>
    <row r="63" spans="1:19" s="272" customFormat="1" ht="13.5" thickBot="1">
      <c r="A63" s="286"/>
      <c r="B63" s="287"/>
      <c r="C63" s="287">
        <v>6351</v>
      </c>
      <c r="D63" s="145"/>
      <c r="E63" s="189" t="s">
        <v>40</v>
      </c>
      <c r="F63" s="146"/>
      <c r="G63" s="288"/>
      <c r="H63" s="289"/>
      <c r="I63" s="290"/>
      <c r="J63" s="167"/>
      <c r="K63" s="291"/>
      <c r="L63" s="167"/>
      <c r="M63" s="291"/>
      <c r="N63" s="248"/>
      <c r="O63" s="291"/>
      <c r="P63" s="167">
        <v>350</v>
      </c>
      <c r="Q63" s="291">
        <f>O63+P63</f>
        <v>350</v>
      </c>
      <c r="R63" s="167"/>
      <c r="S63" s="291">
        <f>Q63+R63</f>
        <v>350</v>
      </c>
    </row>
    <row r="64" spans="1:19" ht="25.5" customHeight="1">
      <c r="A64" s="104">
        <v>72</v>
      </c>
      <c r="B64" s="105">
        <v>3122</v>
      </c>
      <c r="C64" s="102"/>
      <c r="D64" s="102"/>
      <c r="E64" s="99" t="s">
        <v>77</v>
      </c>
      <c r="F64" s="106"/>
      <c r="G64" s="60"/>
      <c r="H64" s="61"/>
      <c r="I64" s="62"/>
      <c r="J64" s="61"/>
      <c r="K64" s="62"/>
      <c r="L64" s="61"/>
      <c r="M64" s="62"/>
      <c r="N64" s="246"/>
      <c r="O64" s="62"/>
      <c r="P64" s="61"/>
      <c r="Q64" s="62"/>
      <c r="R64" s="61"/>
      <c r="S64" s="62"/>
    </row>
    <row r="65" spans="1:19" ht="12.75" customHeight="1">
      <c r="A65" s="8"/>
      <c r="B65" s="10"/>
      <c r="C65" s="10">
        <v>6351</v>
      </c>
      <c r="D65" s="141" t="s">
        <v>59</v>
      </c>
      <c r="E65" s="10" t="s">
        <v>64</v>
      </c>
      <c r="F65" s="14"/>
      <c r="G65" s="48"/>
      <c r="H65" s="49"/>
      <c r="I65" s="50"/>
      <c r="J65" s="49">
        <v>3990</v>
      </c>
      <c r="K65" s="168">
        <f>I65+J65</f>
        <v>3990</v>
      </c>
      <c r="L65" s="49"/>
      <c r="M65" s="168">
        <f>K65+L65</f>
        <v>3990</v>
      </c>
      <c r="N65" s="187"/>
      <c r="O65" s="168">
        <f>M65+N65</f>
        <v>3990</v>
      </c>
      <c r="P65" s="49"/>
      <c r="Q65" s="168">
        <f>O65+P65</f>
        <v>3990</v>
      </c>
      <c r="R65" s="49">
        <v>12000</v>
      </c>
      <c r="S65" s="168">
        <f>Q65+R65</f>
        <v>15990</v>
      </c>
    </row>
    <row r="66" spans="1:19" ht="12.75" customHeight="1" thickBot="1">
      <c r="A66" s="107"/>
      <c r="B66" s="19"/>
      <c r="C66" s="19">
        <v>6351</v>
      </c>
      <c r="D66" s="52"/>
      <c r="E66" s="19" t="s">
        <v>40</v>
      </c>
      <c r="F66" s="21"/>
      <c r="G66" s="46"/>
      <c r="H66" s="53"/>
      <c r="I66" s="54"/>
      <c r="J66" s="53">
        <v>3990</v>
      </c>
      <c r="K66" s="169">
        <f>I66+J66</f>
        <v>3990</v>
      </c>
      <c r="L66" s="53"/>
      <c r="M66" s="169">
        <f>K66+L66</f>
        <v>3990</v>
      </c>
      <c r="N66" s="248"/>
      <c r="O66" s="169">
        <f>M66+N66</f>
        <v>3990</v>
      </c>
      <c r="P66" s="53"/>
      <c r="Q66" s="169">
        <f>O66+P66</f>
        <v>3990</v>
      </c>
      <c r="R66" s="53">
        <v>12000</v>
      </c>
      <c r="S66" s="169">
        <f>Q66+R66</f>
        <v>15990</v>
      </c>
    </row>
    <row r="67" spans="1:19" ht="25.5" customHeight="1">
      <c r="A67" s="104">
        <v>90</v>
      </c>
      <c r="B67" s="105">
        <v>3121</v>
      </c>
      <c r="C67" s="102"/>
      <c r="D67" s="102"/>
      <c r="E67" s="99" t="s">
        <v>27</v>
      </c>
      <c r="F67" s="106"/>
      <c r="G67" s="60"/>
      <c r="H67" s="61"/>
      <c r="I67" s="62"/>
      <c r="J67" s="61"/>
      <c r="K67" s="62"/>
      <c r="L67" s="61"/>
      <c r="M67" s="62"/>
      <c r="N67" s="246"/>
      <c r="O67" s="62"/>
      <c r="P67" s="61"/>
      <c r="Q67" s="62"/>
      <c r="R67" s="61"/>
      <c r="S67" s="62"/>
    </row>
    <row r="68" spans="1:19" ht="12.75" customHeight="1">
      <c r="A68" s="8"/>
      <c r="B68" s="10"/>
      <c r="C68" s="10">
        <v>6351</v>
      </c>
      <c r="D68" s="47" t="s">
        <v>31</v>
      </c>
      <c r="E68" s="10" t="s">
        <v>28</v>
      </c>
      <c r="F68" s="14"/>
      <c r="G68" s="48"/>
      <c r="H68" s="49">
        <v>400</v>
      </c>
      <c r="I68" s="50">
        <v>400</v>
      </c>
      <c r="J68" s="49"/>
      <c r="K68" s="168">
        <f>I68+J68</f>
        <v>400</v>
      </c>
      <c r="L68" s="49"/>
      <c r="M68" s="168">
        <f>K68+L68</f>
        <v>400</v>
      </c>
      <c r="N68" s="187"/>
      <c r="O68" s="168">
        <f>M68+N68</f>
        <v>400</v>
      </c>
      <c r="P68" s="49"/>
      <c r="Q68" s="168">
        <f>O68+P68</f>
        <v>400</v>
      </c>
      <c r="R68" s="49"/>
      <c r="S68" s="168">
        <f>Q68+R68</f>
        <v>400</v>
      </c>
    </row>
    <row r="69" spans="1:19" ht="12.75" customHeight="1" thickBot="1">
      <c r="A69" s="107"/>
      <c r="B69" s="19"/>
      <c r="C69" s="19">
        <v>6351</v>
      </c>
      <c r="D69" s="52"/>
      <c r="E69" s="19" t="s">
        <v>40</v>
      </c>
      <c r="F69" s="21"/>
      <c r="G69" s="46"/>
      <c r="H69" s="53">
        <v>400</v>
      </c>
      <c r="I69" s="54">
        <v>400</v>
      </c>
      <c r="J69" s="53"/>
      <c r="K69" s="169">
        <f>I69+J69</f>
        <v>400</v>
      </c>
      <c r="L69" s="53"/>
      <c r="M69" s="169">
        <f>K69+L69</f>
        <v>400</v>
      </c>
      <c r="N69" s="248"/>
      <c r="O69" s="169">
        <f>M69+N69</f>
        <v>400</v>
      </c>
      <c r="P69" s="53"/>
      <c r="Q69" s="169">
        <f>O69+P69</f>
        <v>400</v>
      </c>
      <c r="R69" s="53"/>
      <c r="S69" s="169">
        <f>Q69+R69</f>
        <v>400</v>
      </c>
    </row>
    <row r="70" spans="1:19" ht="25.5" customHeight="1">
      <c r="A70" s="104">
        <v>94</v>
      </c>
      <c r="B70" s="105">
        <v>3122</v>
      </c>
      <c r="C70" s="102"/>
      <c r="D70" s="102"/>
      <c r="E70" s="99" t="s">
        <v>67</v>
      </c>
      <c r="F70" s="106"/>
      <c r="G70" s="60"/>
      <c r="H70" s="61"/>
      <c r="I70" s="62"/>
      <c r="J70" s="61"/>
      <c r="K70" s="62"/>
      <c r="L70" s="61"/>
      <c r="M70" s="62"/>
      <c r="N70" s="246"/>
      <c r="O70" s="62"/>
      <c r="P70" s="61"/>
      <c r="Q70" s="62"/>
      <c r="R70" s="61"/>
      <c r="S70" s="62"/>
    </row>
    <row r="71" spans="1:19" ht="12.75" customHeight="1">
      <c r="A71" s="8"/>
      <c r="B71" s="10"/>
      <c r="C71" s="10">
        <v>6351</v>
      </c>
      <c r="D71" s="44" t="s">
        <v>24</v>
      </c>
      <c r="E71" s="10" t="s">
        <v>29</v>
      </c>
      <c r="F71" s="14"/>
      <c r="G71" s="48">
        <v>24000</v>
      </c>
      <c r="H71" s="49"/>
      <c r="I71" s="50">
        <v>24000</v>
      </c>
      <c r="J71" s="49"/>
      <c r="K71" s="168">
        <f>I71+J71</f>
        <v>24000</v>
      </c>
      <c r="L71" s="49"/>
      <c r="M71" s="168">
        <f>K71+L71</f>
        <v>24000</v>
      </c>
      <c r="N71" s="187"/>
      <c r="O71" s="168">
        <f>M71+N71</f>
        <v>24000</v>
      </c>
      <c r="P71" s="49"/>
      <c r="Q71" s="168">
        <f>O71+P71</f>
        <v>24000</v>
      </c>
      <c r="R71" s="49">
        <v>-15000</v>
      </c>
      <c r="S71" s="168">
        <f>Q71+R71</f>
        <v>9000</v>
      </c>
    </row>
    <row r="72" spans="1:19" ht="12.75" customHeight="1" thickBot="1">
      <c r="A72" s="107"/>
      <c r="B72" s="19"/>
      <c r="C72" s="19">
        <v>6351</v>
      </c>
      <c r="D72" s="52"/>
      <c r="E72" s="19" t="s">
        <v>40</v>
      </c>
      <c r="F72" s="21"/>
      <c r="G72" s="46">
        <v>24000</v>
      </c>
      <c r="H72" s="53"/>
      <c r="I72" s="54">
        <v>24000</v>
      </c>
      <c r="J72" s="53"/>
      <c r="K72" s="169">
        <f>I72+J72</f>
        <v>24000</v>
      </c>
      <c r="L72" s="53"/>
      <c r="M72" s="169">
        <f>K72+L72</f>
        <v>24000</v>
      </c>
      <c r="N72" s="248"/>
      <c r="O72" s="169">
        <f>M72+N72</f>
        <v>24000</v>
      </c>
      <c r="P72" s="53"/>
      <c r="Q72" s="169">
        <f>O72+P72</f>
        <v>24000</v>
      </c>
      <c r="R72" s="53">
        <v>-15000</v>
      </c>
      <c r="S72" s="169">
        <f>Q72+R72</f>
        <v>9000</v>
      </c>
    </row>
    <row r="73" spans="1:19" ht="25.5" customHeight="1">
      <c r="A73" s="104">
        <v>97</v>
      </c>
      <c r="B73" s="105">
        <v>3123</v>
      </c>
      <c r="C73" s="102"/>
      <c r="D73" s="102"/>
      <c r="E73" s="99" t="s">
        <v>84</v>
      </c>
      <c r="F73" s="106"/>
      <c r="G73" s="60"/>
      <c r="H73" s="61"/>
      <c r="I73" s="62"/>
      <c r="J73" s="61"/>
      <c r="K73" s="62"/>
      <c r="L73" s="61"/>
      <c r="M73" s="62"/>
      <c r="N73" s="246"/>
      <c r="O73" s="62"/>
      <c r="P73" s="61"/>
      <c r="Q73" s="62"/>
      <c r="R73" s="61"/>
      <c r="S73" s="62"/>
    </row>
    <row r="74" spans="1:19" ht="12.75" customHeight="1">
      <c r="A74" s="8"/>
      <c r="B74" s="10"/>
      <c r="C74" s="10">
        <v>6351</v>
      </c>
      <c r="D74" s="44" t="s">
        <v>85</v>
      </c>
      <c r="E74" s="10" t="s">
        <v>86</v>
      </c>
      <c r="F74" s="14"/>
      <c r="G74" s="48"/>
      <c r="H74" s="49"/>
      <c r="I74" s="50"/>
      <c r="J74" s="49"/>
      <c r="K74" s="168"/>
      <c r="L74" s="49"/>
      <c r="M74" s="168"/>
      <c r="N74" s="187"/>
      <c r="O74" s="168"/>
      <c r="P74" s="49">
        <v>1600</v>
      </c>
      <c r="Q74" s="168">
        <f>O74+P74</f>
        <v>1600</v>
      </c>
      <c r="R74" s="49"/>
      <c r="S74" s="168">
        <f>Q74+R74</f>
        <v>1600</v>
      </c>
    </row>
    <row r="75" spans="1:19" ht="12.75" customHeight="1" thickBot="1">
      <c r="A75" s="107"/>
      <c r="B75" s="19"/>
      <c r="C75" s="19">
        <v>6351</v>
      </c>
      <c r="D75" s="52"/>
      <c r="E75" s="19" t="s">
        <v>40</v>
      </c>
      <c r="F75" s="21"/>
      <c r="G75" s="46"/>
      <c r="H75" s="53"/>
      <c r="I75" s="54"/>
      <c r="J75" s="53"/>
      <c r="K75" s="169"/>
      <c r="L75" s="53"/>
      <c r="M75" s="169"/>
      <c r="N75" s="248"/>
      <c r="O75" s="169"/>
      <c r="P75" s="53">
        <v>1600</v>
      </c>
      <c r="Q75" s="169">
        <f>O75+P75</f>
        <v>1600</v>
      </c>
      <c r="R75" s="53"/>
      <c r="S75" s="169">
        <f>Q75+R75</f>
        <v>1600</v>
      </c>
    </row>
    <row r="76" spans="1:19" ht="25.5" customHeight="1">
      <c r="A76" s="104">
        <v>98</v>
      </c>
      <c r="B76" s="105">
        <v>3123</v>
      </c>
      <c r="C76" s="102"/>
      <c r="D76" s="102"/>
      <c r="E76" s="99" t="s">
        <v>113</v>
      </c>
      <c r="F76" s="106"/>
      <c r="G76" s="60"/>
      <c r="H76" s="61"/>
      <c r="I76" s="237"/>
      <c r="J76" s="229"/>
      <c r="K76" s="62"/>
      <c r="L76" s="229"/>
      <c r="M76" s="62"/>
      <c r="N76" s="254"/>
      <c r="O76" s="62"/>
      <c r="P76" s="229"/>
      <c r="Q76" s="62"/>
      <c r="R76" s="229"/>
      <c r="S76" s="62"/>
    </row>
    <row r="77" spans="1:19" ht="12.75" customHeight="1">
      <c r="A77" s="8"/>
      <c r="B77" s="10"/>
      <c r="C77" s="10">
        <v>5331</v>
      </c>
      <c r="D77" s="44" t="s">
        <v>121</v>
      </c>
      <c r="E77" s="10" t="s">
        <v>130</v>
      </c>
      <c r="F77" s="14"/>
      <c r="G77" s="48"/>
      <c r="H77" s="49"/>
      <c r="I77" s="238"/>
      <c r="J77" s="230"/>
      <c r="K77" s="168"/>
      <c r="L77" s="230"/>
      <c r="M77" s="168"/>
      <c r="N77" s="255"/>
      <c r="O77" s="168"/>
      <c r="P77" s="230">
        <v>140</v>
      </c>
      <c r="Q77" s="168">
        <f>O77+P77</f>
        <v>140</v>
      </c>
      <c r="R77" s="230"/>
      <c r="S77" s="168">
        <f>Q77+R77</f>
        <v>140</v>
      </c>
    </row>
    <row r="78" spans="1:19" ht="16.5" customHeight="1" thickBot="1">
      <c r="A78" s="97"/>
      <c r="B78" s="20"/>
      <c r="C78" s="142">
        <v>5331</v>
      </c>
      <c r="D78" s="47"/>
      <c r="E78" s="222" t="s">
        <v>132</v>
      </c>
      <c r="F78" s="217"/>
      <c r="G78" s="218"/>
      <c r="H78" s="219"/>
      <c r="I78" s="239"/>
      <c r="J78" s="226"/>
      <c r="K78" s="206"/>
      <c r="L78" s="226"/>
      <c r="M78" s="206"/>
      <c r="N78" s="256"/>
      <c r="O78" s="206"/>
      <c r="P78" s="226">
        <v>140</v>
      </c>
      <c r="Q78" s="169">
        <f>O78+P78</f>
        <v>140</v>
      </c>
      <c r="R78" s="226"/>
      <c r="S78" s="169">
        <f>Q78+R78</f>
        <v>140</v>
      </c>
    </row>
    <row r="79" spans="1:19" ht="14.25" customHeight="1">
      <c r="A79" s="104">
        <v>110</v>
      </c>
      <c r="B79" s="105">
        <v>3121</v>
      </c>
      <c r="C79" s="106"/>
      <c r="D79" s="102"/>
      <c r="E79" s="99" t="s">
        <v>9</v>
      </c>
      <c r="F79" s="102"/>
      <c r="G79" s="60"/>
      <c r="H79" s="61"/>
      <c r="I79" s="62"/>
      <c r="J79" s="61"/>
      <c r="K79" s="62"/>
      <c r="L79" s="61"/>
      <c r="M79" s="62"/>
      <c r="N79" s="246"/>
      <c r="O79" s="62"/>
      <c r="P79" s="61"/>
      <c r="Q79" s="62"/>
      <c r="R79" s="61"/>
      <c r="S79" s="62"/>
    </row>
    <row r="80" spans="1:19" ht="12.75" customHeight="1">
      <c r="A80" s="8"/>
      <c r="B80" s="10"/>
      <c r="C80" s="10">
        <v>6351</v>
      </c>
      <c r="D80" s="44" t="s">
        <v>10</v>
      </c>
      <c r="E80" s="11" t="s">
        <v>11</v>
      </c>
      <c r="F80" s="12"/>
      <c r="G80" s="48">
        <v>16500</v>
      </c>
      <c r="H80" s="49"/>
      <c r="I80" s="50">
        <v>16500</v>
      </c>
      <c r="J80" s="49"/>
      <c r="K80" s="168">
        <f>I80+J80</f>
        <v>16500</v>
      </c>
      <c r="L80" s="49"/>
      <c r="M80" s="168">
        <f>K80+L80</f>
        <v>16500</v>
      </c>
      <c r="N80" s="187"/>
      <c r="O80" s="168">
        <f>M80+N80</f>
        <v>16500</v>
      </c>
      <c r="P80" s="49"/>
      <c r="Q80" s="168">
        <f>O80+P80</f>
        <v>16500</v>
      </c>
      <c r="R80" s="49"/>
      <c r="S80" s="168">
        <f>Q80+R80</f>
        <v>16500</v>
      </c>
    </row>
    <row r="81" spans="1:19" ht="12.75" customHeight="1" thickBot="1">
      <c r="A81" s="107"/>
      <c r="B81" s="19"/>
      <c r="C81" s="19">
        <v>6351</v>
      </c>
      <c r="D81" s="19"/>
      <c r="E81" s="19" t="s">
        <v>40</v>
      </c>
      <c r="F81" s="19"/>
      <c r="G81" s="46">
        <v>16500</v>
      </c>
      <c r="H81" s="53"/>
      <c r="I81" s="54">
        <v>16500</v>
      </c>
      <c r="J81" s="53"/>
      <c r="K81" s="203">
        <f>I81+J81</f>
        <v>16500</v>
      </c>
      <c r="L81" s="53"/>
      <c r="M81" s="203">
        <f>K81+L81</f>
        <v>16500</v>
      </c>
      <c r="N81" s="252"/>
      <c r="O81" s="203">
        <f>M81+N81</f>
        <v>16500</v>
      </c>
      <c r="P81" s="53"/>
      <c r="Q81" s="203">
        <f>O81+P81</f>
        <v>16500</v>
      </c>
      <c r="R81" s="53"/>
      <c r="S81" s="203">
        <f>Q81+R81</f>
        <v>16500</v>
      </c>
    </row>
    <row r="82" spans="1:19" ht="25.5" customHeight="1">
      <c r="A82" s="64">
        <v>115</v>
      </c>
      <c r="B82" s="65">
        <v>3122</v>
      </c>
      <c r="C82" s="23"/>
      <c r="D82" s="23"/>
      <c r="E82" s="130" t="s">
        <v>37</v>
      </c>
      <c r="F82" s="23"/>
      <c r="G82" s="125"/>
      <c r="H82" s="126"/>
      <c r="I82" s="127"/>
      <c r="J82" s="126"/>
      <c r="K82" s="127"/>
      <c r="L82" s="126"/>
      <c r="M82" s="127"/>
      <c r="N82" s="257"/>
      <c r="O82" s="127"/>
      <c r="P82" s="126"/>
      <c r="Q82" s="127"/>
      <c r="R82" s="126"/>
      <c r="S82" s="127"/>
    </row>
    <row r="83" spans="1:19" ht="12.75" customHeight="1">
      <c r="A83" s="13"/>
      <c r="B83" s="9"/>
      <c r="C83" s="10">
        <v>6351</v>
      </c>
      <c r="D83" s="128" t="s">
        <v>38</v>
      </c>
      <c r="E83" s="132" t="s">
        <v>39</v>
      </c>
      <c r="F83" s="9"/>
      <c r="G83" s="133"/>
      <c r="H83" s="134">
        <v>280</v>
      </c>
      <c r="I83" s="135">
        <v>280</v>
      </c>
      <c r="J83" s="134"/>
      <c r="K83" s="168">
        <f>I83+J83</f>
        <v>280</v>
      </c>
      <c r="L83" s="134"/>
      <c r="M83" s="168">
        <f>K83+L83</f>
        <v>280</v>
      </c>
      <c r="N83" s="187"/>
      <c r="O83" s="168">
        <f>M83+N83</f>
        <v>280</v>
      </c>
      <c r="P83" s="134"/>
      <c r="Q83" s="168">
        <f>O83+P83</f>
        <v>280</v>
      </c>
      <c r="R83" s="134"/>
      <c r="S83" s="168">
        <f>Q83+R83</f>
        <v>280</v>
      </c>
    </row>
    <row r="84" spans="1:19" ht="12.75" customHeight="1" thickBot="1">
      <c r="A84" s="124"/>
      <c r="B84" s="23"/>
      <c r="C84" s="131">
        <v>6351</v>
      </c>
      <c r="D84" s="129"/>
      <c r="E84" s="131" t="s">
        <v>40</v>
      </c>
      <c r="F84" s="23"/>
      <c r="G84" s="125"/>
      <c r="H84" s="126">
        <v>280</v>
      </c>
      <c r="I84" s="127">
        <v>280</v>
      </c>
      <c r="J84" s="126"/>
      <c r="K84" s="206">
        <f>I84+J84</f>
        <v>280</v>
      </c>
      <c r="L84" s="126"/>
      <c r="M84" s="206">
        <f>K84+L84</f>
        <v>280</v>
      </c>
      <c r="N84" s="245"/>
      <c r="O84" s="206">
        <f>M84+N84</f>
        <v>280</v>
      </c>
      <c r="P84" s="126"/>
      <c r="Q84" s="169">
        <f>O84+P84</f>
        <v>280</v>
      </c>
      <c r="R84" s="126"/>
      <c r="S84" s="169">
        <f>Q84+R84</f>
        <v>280</v>
      </c>
    </row>
    <row r="85" spans="1:19" ht="25.5" customHeight="1">
      <c r="A85" s="104">
        <v>122</v>
      </c>
      <c r="B85" s="105">
        <v>3123</v>
      </c>
      <c r="C85" s="102"/>
      <c r="D85" s="102"/>
      <c r="E85" s="99" t="s">
        <v>63</v>
      </c>
      <c r="F85" s="102"/>
      <c r="G85" s="60"/>
      <c r="H85" s="61"/>
      <c r="I85" s="62"/>
      <c r="J85" s="61"/>
      <c r="K85" s="62"/>
      <c r="L85" s="61"/>
      <c r="M85" s="62"/>
      <c r="N85" s="246"/>
      <c r="O85" s="62"/>
      <c r="P85" s="61"/>
      <c r="Q85" s="62"/>
      <c r="R85" s="61"/>
      <c r="S85" s="62"/>
    </row>
    <row r="86" spans="1:19" ht="12.75" customHeight="1">
      <c r="A86" s="8"/>
      <c r="B86" s="10"/>
      <c r="C86" s="10">
        <v>6351</v>
      </c>
      <c r="D86" s="128" t="s">
        <v>62</v>
      </c>
      <c r="E86" s="190" t="s">
        <v>65</v>
      </c>
      <c r="F86" s="12"/>
      <c r="G86" s="48"/>
      <c r="H86" s="49"/>
      <c r="I86" s="50"/>
      <c r="J86" s="49"/>
      <c r="K86" s="168">
        <f>I86+J86</f>
        <v>0</v>
      </c>
      <c r="L86" s="49">
        <v>200</v>
      </c>
      <c r="M86" s="168">
        <f>K86+L86</f>
        <v>200</v>
      </c>
      <c r="N86" s="187"/>
      <c r="O86" s="168">
        <f>M86+N86</f>
        <v>200</v>
      </c>
      <c r="P86" s="49"/>
      <c r="Q86" s="168">
        <f>O86+P86</f>
        <v>200</v>
      </c>
      <c r="R86" s="49"/>
      <c r="S86" s="168">
        <f>Q86+R86</f>
        <v>200</v>
      </c>
    </row>
    <row r="87" spans="1:19" ht="12.75" customHeight="1" thickBot="1">
      <c r="A87" s="107"/>
      <c r="B87" s="19"/>
      <c r="C87" s="19">
        <v>6351</v>
      </c>
      <c r="D87" s="19"/>
      <c r="E87" s="19" t="s">
        <v>40</v>
      </c>
      <c r="F87" s="19"/>
      <c r="G87" s="46"/>
      <c r="H87" s="53"/>
      <c r="I87" s="54"/>
      <c r="J87" s="53"/>
      <c r="K87" s="203">
        <f>I87+J87</f>
        <v>0</v>
      </c>
      <c r="L87" s="53">
        <v>200</v>
      </c>
      <c r="M87" s="203">
        <f>K87+L87</f>
        <v>200</v>
      </c>
      <c r="N87" s="252"/>
      <c r="O87" s="203">
        <f>M87+N87</f>
        <v>200</v>
      </c>
      <c r="P87" s="53"/>
      <c r="Q87" s="203">
        <f>O87+P87</f>
        <v>200</v>
      </c>
      <c r="R87" s="53"/>
      <c r="S87" s="203">
        <f>Q87+R87</f>
        <v>200</v>
      </c>
    </row>
    <row r="88" spans="1:19" ht="27.75" customHeight="1">
      <c r="A88" s="104">
        <v>123</v>
      </c>
      <c r="B88" s="105">
        <v>3124</v>
      </c>
      <c r="C88" s="102"/>
      <c r="D88" s="102"/>
      <c r="E88" s="182" t="s">
        <v>44</v>
      </c>
      <c r="F88" s="102"/>
      <c r="G88" s="60"/>
      <c r="H88" s="61"/>
      <c r="I88" s="62"/>
      <c r="J88" s="61"/>
      <c r="K88" s="62"/>
      <c r="L88" s="61"/>
      <c r="M88" s="62"/>
      <c r="N88" s="246"/>
      <c r="O88" s="62"/>
      <c r="P88" s="61"/>
      <c r="Q88" s="62"/>
      <c r="R88" s="61"/>
      <c r="S88" s="62"/>
    </row>
    <row r="89" spans="1:19" ht="12.75" customHeight="1">
      <c r="A89" s="8"/>
      <c r="B89" s="10"/>
      <c r="C89" s="10">
        <v>6351</v>
      </c>
      <c r="D89" s="44" t="s">
        <v>43</v>
      </c>
      <c r="E89" s="11" t="s">
        <v>45</v>
      </c>
      <c r="F89" s="12"/>
      <c r="G89" s="48"/>
      <c r="H89" s="49">
        <v>100</v>
      </c>
      <c r="I89" s="50">
        <v>100</v>
      </c>
      <c r="J89" s="49"/>
      <c r="K89" s="168">
        <f>I89+J89</f>
        <v>100</v>
      </c>
      <c r="L89" s="49"/>
      <c r="M89" s="168">
        <f>K89+L89</f>
        <v>100</v>
      </c>
      <c r="N89" s="187"/>
      <c r="O89" s="168">
        <f>M89+N89</f>
        <v>100</v>
      </c>
      <c r="P89" s="49"/>
      <c r="Q89" s="168">
        <f>O89+P89</f>
        <v>100</v>
      </c>
      <c r="R89" s="49"/>
      <c r="S89" s="168">
        <f>Q89+R89</f>
        <v>100</v>
      </c>
    </row>
    <row r="90" spans="1:19" ht="14.25" customHeight="1">
      <c r="A90" s="177"/>
      <c r="B90" s="16"/>
      <c r="C90" s="16">
        <v>6351</v>
      </c>
      <c r="D90" s="145" t="s">
        <v>58</v>
      </c>
      <c r="E90" s="178" t="s">
        <v>57</v>
      </c>
      <c r="F90" s="179"/>
      <c r="G90" s="180"/>
      <c r="H90" s="56"/>
      <c r="I90" s="181"/>
      <c r="J90" s="56"/>
      <c r="K90" s="168">
        <f>I90+J90</f>
        <v>0</v>
      </c>
      <c r="L90" s="56">
        <v>4200</v>
      </c>
      <c r="M90" s="168">
        <f>K90+L90</f>
        <v>4200</v>
      </c>
      <c r="N90" s="247"/>
      <c r="O90" s="168">
        <f>M90+N90</f>
        <v>4200</v>
      </c>
      <c r="P90" s="56"/>
      <c r="Q90" s="168">
        <f>O90+P90</f>
        <v>4200</v>
      </c>
      <c r="R90" s="56"/>
      <c r="S90" s="168">
        <f>Q90+R90</f>
        <v>4200</v>
      </c>
    </row>
    <row r="91" spans="1:19" ht="12.75" customHeight="1" thickBot="1">
      <c r="A91" s="107"/>
      <c r="B91" s="19"/>
      <c r="C91" s="19">
        <v>6351</v>
      </c>
      <c r="D91" s="19"/>
      <c r="E91" s="19" t="s">
        <v>40</v>
      </c>
      <c r="F91" s="19"/>
      <c r="G91" s="46"/>
      <c r="H91" s="53">
        <v>100</v>
      </c>
      <c r="I91" s="54">
        <v>100</v>
      </c>
      <c r="J91" s="53"/>
      <c r="K91" s="203">
        <f>I91+J91</f>
        <v>100</v>
      </c>
      <c r="L91" s="53">
        <v>4200</v>
      </c>
      <c r="M91" s="203">
        <f>K91+L91</f>
        <v>4300</v>
      </c>
      <c r="N91" s="252"/>
      <c r="O91" s="203">
        <f>M91+N91</f>
        <v>4300</v>
      </c>
      <c r="P91" s="53"/>
      <c r="Q91" s="203">
        <f>O91+P91</f>
        <v>4300</v>
      </c>
      <c r="R91" s="53"/>
      <c r="S91" s="203">
        <f>Q91+R91</f>
        <v>4300</v>
      </c>
    </row>
    <row r="92" spans="1:19" ht="17.25" customHeight="1">
      <c r="A92" s="64">
        <v>125</v>
      </c>
      <c r="B92" s="65">
        <v>3112</v>
      </c>
      <c r="C92" s="23"/>
      <c r="D92" s="23"/>
      <c r="E92" s="130" t="s">
        <v>80</v>
      </c>
      <c r="F92" s="23"/>
      <c r="G92" s="125"/>
      <c r="H92" s="126"/>
      <c r="I92" s="127"/>
      <c r="J92" s="126"/>
      <c r="K92" s="127"/>
      <c r="L92" s="126"/>
      <c r="M92" s="127"/>
      <c r="N92" s="257"/>
      <c r="O92" s="127"/>
      <c r="P92" s="126"/>
      <c r="Q92" s="127"/>
      <c r="R92" s="126"/>
      <c r="S92" s="127"/>
    </row>
    <row r="93" spans="1:19" ht="15" customHeight="1">
      <c r="A93" s="13"/>
      <c r="B93" s="9"/>
      <c r="C93" s="10">
        <v>6351</v>
      </c>
      <c r="D93" s="128" t="s">
        <v>83</v>
      </c>
      <c r="E93" s="132" t="s">
        <v>127</v>
      </c>
      <c r="F93" s="9"/>
      <c r="G93" s="133"/>
      <c r="H93" s="134"/>
      <c r="I93" s="135"/>
      <c r="J93" s="134"/>
      <c r="K93" s="168"/>
      <c r="L93" s="134"/>
      <c r="M93" s="168"/>
      <c r="N93" s="187"/>
      <c r="O93" s="168"/>
      <c r="P93" s="134">
        <v>46</v>
      </c>
      <c r="Q93" s="168">
        <f>O93+P93</f>
        <v>46</v>
      </c>
      <c r="R93" s="134"/>
      <c r="S93" s="168">
        <f>Q93+R93</f>
        <v>46</v>
      </c>
    </row>
    <row r="94" spans="1:19" ht="12.75" customHeight="1" thickBot="1">
      <c r="A94" s="107"/>
      <c r="B94" s="19"/>
      <c r="C94" s="19">
        <v>6351</v>
      </c>
      <c r="D94" s="52"/>
      <c r="E94" s="19" t="s">
        <v>40</v>
      </c>
      <c r="F94" s="19"/>
      <c r="G94" s="46"/>
      <c r="H94" s="53"/>
      <c r="I94" s="54"/>
      <c r="J94" s="53"/>
      <c r="K94" s="203"/>
      <c r="L94" s="53"/>
      <c r="M94" s="203"/>
      <c r="N94" s="252"/>
      <c r="O94" s="203"/>
      <c r="P94" s="53">
        <v>46</v>
      </c>
      <c r="Q94" s="203">
        <f>O94+P94</f>
        <v>46</v>
      </c>
      <c r="R94" s="53"/>
      <c r="S94" s="203">
        <f>Q94+R94</f>
        <v>46</v>
      </c>
    </row>
    <row r="95" spans="1:19" ht="24.75" customHeight="1">
      <c r="A95" s="64">
        <v>131</v>
      </c>
      <c r="B95" s="65">
        <v>3114</v>
      </c>
      <c r="C95" s="23"/>
      <c r="D95" s="23"/>
      <c r="E95" s="130" t="s">
        <v>91</v>
      </c>
      <c r="F95" s="23"/>
      <c r="G95" s="125"/>
      <c r="H95" s="126"/>
      <c r="I95" s="127"/>
      <c r="J95" s="126"/>
      <c r="K95" s="127"/>
      <c r="L95" s="126"/>
      <c r="M95" s="127"/>
      <c r="N95" s="257"/>
      <c r="O95" s="127"/>
      <c r="P95" s="126"/>
      <c r="Q95" s="127"/>
      <c r="R95" s="126"/>
      <c r="S95" s="127"/>
    </row>
    <row r="96" spans="1:19" ht="12.75" customHeight="1">
      <c r="A96" s="13"/>
      <c r="B96" s="9"/>
      <c r="C96" s="10">
        <v>6351</v>
      </c>
      <c r="D96" s="128" t="s">
        <v>90</v>
      </c>
      <c r="E96" s="132" t="s">
        <v>128</v>
      </c>
      <c r="F96" s="9"/>
      <c r="G96" s="133"/>
      <c r="H96" s="134"/>
      <c r="I96" s="135"/>
      <c r="J96" s="134"/>
      <c r="K96" s="168"/>
      <c r="L96" s="134"/>
      <c r="M96" s="168"/>
      <c r="N96" s="187"/>
      <c r="O96" s="168"/>
      <c r="P96" s="134">
        <v>400</v>
      </c>
      <c r="Q96" s="168">
        <f>O96+P96</f>
        <v>400</v>
      </c>
      <c r="R96" s="134"/>
      <c r="S96" s="168">
        <f>Q96+R96</f>
        <v>400</v>
      </c>
    </row>
    <row r="97" spans="1:19" ht="12.75" customHeight="1" thickBot="1">
      <c r="A97" s="107"/>
      <c r="B97" s="19"/>
      <c r="C97" s="19">
        <v>6351</v>
      </c>
      <c r="D97" s="52"/>
      <c r="E97" s="19" t="s">
        <v>40</v>
      </c>
      <c r="F97" s="19"/>
      <c r="G97" s="46"/>
      <c r="H97" s="53"/>
      <c r="I97" s="54"/>
      <c r="J97" s="53"/>
      <c r="K97" s="203"/>
      <c r="L97" s="53"/>
      <c r="M97" s="203"/>
      <c r="N97" s="252"/>
      <c r="O97" s="203"/>
      <c r="P97" s="53">
        <v>400</v>
      </c>
      <c r="Q97" s="203">
        <f>O97+P97</f>
        <v>400</v>
      </c>
      <c r="R97" s="53"/>
      <c r="S97" s="203">
        <f>Q97+R97</f>
        <v>400</v>
      </c>
    </row>
    <row r="98" spans="1:19" ht="24.75" customHeight="1">
      <c r="A98" s="64">
        <v>145</v>
      </c>
      <c r="B98" s="65">
        <v>3123</v>
      </c>
      <c r="C98" s="23"/>
      <c r="D98" s="23"/>
      <c r="E98" s="130" t="s">
        <v>109</v>
      </c>
      <c r="F98" s="23"/>
      <c r="G98" s="125"/>
      <c r="H98" s="126"/>
      <c r="I98" s="127"/>
      <c r="J98" s="126"/>
      <c r="K98" s="127"/>
      <c r="L98" s="126"/>
      <c r="M98" s="127"/>
      <c r="N98" s="257"/>
      <c r="O98" s="127"/>
      <c r="P98" s="126"/>
      <c r="Q98" s="127"/>
      <c r="R98" s="126"/>
      <c r="S98" s="127"/>
    </row>
    <row r="99" spans="1:19" ht="12.75" customHeight="1">
      <c r="A99" s="13"/>
      <c r="B99" s="9"/>
      <c r="C99" s="10">
        <v>6351</v>
      </c>
      <c r="D99" s="128" t="s">
        <v>129</v>
      </c>
      <c r="E99" s="132" t="s">
        <v>124</v>
      </c>
      <c r="F99" s="9"/>
      <c r="G99" s="133"/>
      <c r="H99" s="134"/>
      <c r="I99" s="135"/>
      <c r="J99" s="134"/>
      <c r="K99" s="168"/>
      <c r="L99" s="134"/>
      <c r="M99" s="168"/>
      <c r="N99" s="187"/>
      <c r="O99" s="168"/>
      <c r="P99" s="134">
        <v>2020</v>
      </c>
      <c r="Q99" s="168">
        <f>O99+P99</f>
        <v>2020</v>
      </c>
      <c r="R99" s="134"/>
      <c r="S99" s="168">
        <f>Q99+R99</f>
        <v>2020</v>
      </c>
    </row>
    <row r="100" spans="1:19" ht="12.75" customHeight="1" thickBot="1">
      <c r="A100" s="107"/>
      <c r="B100" s="19"/>
      <c r="C100" s="19">
        <v>6351</v>
      </c>
      <c r="D100" s="52"/>
      <c r="E100" s="19" t="s">
        <v>40</v>
      </c>
      <c r="F100" s="19"/>
      <c r="G100" s="46"/>
      <c r="H100" s="53"/>
      <c r="I100" s="54"/>
      <c r="J100" s="53"/>
      <c r="K100" s="203"/>
      <c r="L100" s="53"/>
      <c r="M100" s="203"/>
      <c r="N100" s="252"/>
      <c r="O100" s="203"/>
      <c r="P100" s="53">
        <v>2020</v>
      </c>
      <c r="Q100" s="203">
        <f>O100+P100</f>
        <v>2020</v>
      </c>
      <c r="R100" s="53"/>
      <c r="S100" s="203">
        <f>Q100+R100</f>
        <v>2020</v>
      </c>
    </row>
    <row r="101" spans="1:19" ht="24.75" customHeight="1">
      <c r="A101" s="64">
        <v>147</v>
      </c>
      <c r="B101" s="65">
        <v>3123</v>
      </c>
      <c r="C101" s="23"/>
      <c r="D101" s="277"/>
      <c r="E101" s="130" t="s">
        <v>96</v>
      </c>
      <c r="F101" s="23"/>
      <c r="G101" s="125"/>
      <c r="H101" s="126"/>
      <c r="I101" s="127"/>
      <c r="J101" s="126"/>
      <c r="K101" s="127"/>
      <c r="L101" s="126"/>
      <c r="M101" s="127"/>
      <c r="N101" s="257"/>
      <c r="O101" s="127"/>
      <c r="P101" s="126"/>
      <c r="Q101" s="127"/>
      <c r="R101" s="126"/>
      <c r="S101" s="127"/>
    </row>
    <row r="102" spans="1:19" ht="12.75" customHeight="1">
      <c r="A102" s="13"/>
      <c r="B102" s="9"/>
      <c r="C102" s="10">
        <v>6351</v>
      </c>
      <c r="D102" s="128" t="s">
        <v>95</v>
      </c>
      <c r="E102" s="132" t="s">
        <v>97</v>
      </c>
      <c r="F102" s="9"/>
      <c r="G102" s="133"/>
      <c r="H102" s="134"/>
      <c r="I102" s="135"/>
      <c r="J102" s="134"/>
      <c r="K102" s="168"/>
      <c r="L102" s="134"/>
      <c r="M102" s="168"/>
      <c r="N102" s="187"/>
      <c r="O102" s="168"/>
      <c r="P102" s="134">
        <v>9000</v>
      </c>
      <c r="Q102" s="168">
        <f>O102+P102</f>
        <v>9000</v>
      </c>
      <c r="R102" s="134"/>
      <c r="S102" s="168">
        <f>Q102+R102</f>
        <v>9000</v>
      </c>
    </row>
    <row r="103" spans="1:19" ht="12.75" customHeight="1" thickBot="1">
      <c r="A103" s="124"/>
      <c r="B103" s="23"/>
      <c r="C103" s="131">
        <v>6351</v>
      </c>
      <c r="D103" s="129"/>
      <c r="E103" s="131" t="s">
        <v>40</v>
      </c>
      <c r="F103" s="23"/>
      <c r="G103" s="125"/>
      <c r="H103" s="126"/>
      <c r="I103" s="127"/>
      <c r="J103" s="126"/>
      <c r="K103" s="169"/>
      <c r="L103" s="126"/>
      <c r="M103" s="169"/>
      <c r="N103" s="245"/>
      <c r="O103" s="169"/>
      <c r="P103" s="126">
        <v>9000</v>
      </c>
      <c r="Q103" s="169">
        <f>O103+P103</f>
        <v>9000</v>
      </c>
      <c r="R103" s="126"/>
      <c r="S103" s="169">
        <f>Q103+R103</f>
        <v>9000</v>
      </c>
    </row>
    <row r="104" spans="1:19" ht="15" thickBot="1">
      <c r="A104" s="69"/>
      <c r="B104" s="70"/>
      <c r="C104" s="70"/>
      <c r="D104" s="70"/>
      <c r="E104" s="71" t="s">
        <v>12</v>
      </c>
      <c r="F104" s="71"/>
      <c r="G104" s="72">
        <f>G47+G60+G72+G81</f>
        <v>43000</v>
      </c>
      <c r="H104" s="73">
        <f>H53+H69+H84+H91</f>
        <v>1010</v>
      </c>
      <c r="I104" s="74">
        <f>I47+I53+I60+I69+I72+I81+I84+I91</f>
        <v>44010</v>
      </c>
      <c r="J104" s="73">
        <f>J31+J56+J60+J91+J66</f>
        <v>3990</v>
      </c>
      <c r="K104" s="74">
        <f>I104+J104</f>
        <v>48000</v>
      </c>
      <c r="L104" s="73">
        <f>L31+L56+L60+L91+L66+L84+L87</f>
        <v>10747</v>
      </c>
      <c r="M104" s="74">
        <f>K104+L104</f>
        <v>58747</v>
      </c>
      <c r="N104" s="73">
        <f>N35</f>
        <v>2775</v>
      </c>
      <c r="O104" s="74">
        <f>M104+N104</f>
        <v>61522</v>
      </c>
      <c r="P104" s="73">
        <f>P35+P38+P46+P50+P63+P75+P84+P94+P97+P103+P100+P60+P32+P78+P41</f>
        <v>20596</v>
      </c>
      <c r="Q104" s="74">
        <f>O104+P104</f>
        <v>82118</v>
      </c>
      <c r="R104" s="73">
        <f>R72+R66</f>
        <v>-3000</v>
      </c>
      <c r="S104" s="74">
        <f>Q104+R104</f>
        <v>79118</v>
      </c>
    </row>
    <row r="105" spans="1:19" ht="14.25">
      <c r="A105" s="75"/>
      <c r="B105" s="76"/>
      <c r="C105" s="76"/>
      <c r="D105" s="76"/>
      <c r="E105" s="76"/>
      <c r="F105" s="76"/>
      <c r="G105" s="77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1:19" ht="18" customHeight="1" thickBot="1">
      <c r="A106" s="26" t="s">
        <v>13</v>
      </c>
      <c r="B106" s="26"/>
      <c r="C106" s="26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</row>
    <row r="107" spans="1:19" ht="15.75" thickBot="1">
      <c r="A107" s="27" t="s">
        <v>14</v>
      </c>
      <c r="B107" s="28"/>
      <c r="C107" s="29"/>
      <c r="D107" s="297"/>
      <c r="E107" s="3"/>
      <c r="F107" s="80"/>
      <c r="G107" s="81" t="s">
        <v>15</v>
      </c>
      <c r="H107" s="82" t="s">
        <v>16</v>
      </c>
      <c r="I107" s="83" t="s">
        <v>17</v>
      </c>
      <c r="J107" s="82" t="s">
        <v>16</v>
      </c>
      <c r="K107" s="83" t="s">
        <v>17</v>
      </c>
      <c r="L107" s="82" t="s">
        <v>16</v>
      </c>
      <c r="M107" s="83" t="s">
        <v>17</v>
      </c>
      <c r="N107" s="82" t="s">
        <v>16</v>
      </c>
      <c r="O107" s="83" t="s">
        <v>17</v>
      </c>
      <c r="P107" s="82" t="s">
        <v>16</v>
      </c>
      <c r="Q107" s="83" t="s">
        <v>17</v>
      </c>
      <c r="R107" s="82" t="s">
        <v>16</v>
      </c>
      <c r="S107" s="83" t="s">
        <v>17</v>
      </c>
    </row>
    <row r="108" spans="1:19" ht="14.25">
      <c r="A108" s="84"/>
      <c r="B108" s="85"/>
      <c r="C108" s="85">
        <v>6351</v>
      </c>
      <c r="D108" s="137"/>
      <c r="E108" s="137" t="s">
        <v>41</v>
      </c>
      <c r="F108" s="86"/>
      <c r="G108" s="87">
        <f>G53+G60+G69+G72+G81</f>
        <v>42500</v>
      </c>
      <c r="H108" s="87">
        <v>1010</v>
      </c>
      <c r="I108" s="88">
        <f>SUM(G108:H108)</f>
        <v>43510</v>
      </c>
      <c r="J108" s="87">
        <f>J56+J60+J66+J91</f>
        <v>3990</v>
      </c>
      <c r="K108" s="88">
        <f>SUM(I108:J108)</f>
        <v>47500</v>
      </c>
      <c r="L108" s="87">
        <f>L56+L60+L66+L91+L84+L87</f>
        <v>7747</v>
      </c>
      <c r="M108" s="88">
        <f>SUM(K108:L108)</f>
        <v>55247</v>
      </c>
      <c r="N108" s="87">
        <f>N56+N60+N66+N91+N84+N87</f>
        <v>0</v>
      </c>
      <c r="O108" s="88">
        <f>SUM(M108:N108)</f>
        <v>55247</v>
      </c>
      <c r="P108" s="87">
        <f>P46+P94+P32+P50+P60+P63+P75+P84+P97+P100+P103+P41</f>
        <v>20106</v>
      </c>
      <c r="Q108" s="88">
        <f>SUM(O108:P108)</f>
        <v>75353</v>
      </c>
      <c r="R108" s="87">
        <f>R66+R72</f>
        <v>-3000</v>
      </c>
      <c r="S108" s="88">
        <f>SUM(Q108:R108)</f>
        <v>72353</v>
      </c>
    </row>
    <row r="109" spans="1:19" ht="14.25">
      <c r="A109" s="6"/>
      <c r="B109" s="7"/>
      <c r="C109" s="7">
        <v>6121</v>
      </c>
      <c r="D109" s="298"/>
      <c r="E109" s="7" t="s">
        <v>23</v>
      </c>
      <c r="F109" s="89"/>
      <c r="G109" s="90">
        <f>G47</f>
        <v>500</v>
      </c>
      <c r="H109" s="90">
        <v>0</v>
      </c>
      <c r="I109" s="91">
        <f>SUM(G109:H109)</f>
        <v>500</v>
      </c>
      <c r="J109" s="90">
        <v>0</v>
      </c>
      <c r="K109" s="91">
        <f>SUM(I109:J109)</f>
        <v>500</v>
      </c>
      <c r="L109" s="90">
        <v>0</v>
      </c>
      <c r="M109" s="91">
        <f>SUM(K109:L109)</f>
        <v>500</v>
      </c>
      <c r="N109" s="90">
        <v>2775</v>
      </c>
      <c r="O109" s="91">
        <f>SUM(M109:N109)</f>
        <v>3275</v>
      </c>
      <c r="P109" s="90">
        <v>0</v>
      </c>
      <c r="Q109" s="91">
        <f>SUM(O109:P109)</f>
        <v>3275</v>
      </c>
      <c r="R109" s="90">
        <v>0</v>
      </c>
      <c r="S109" s="91">
        <f>SUM(Q109:R109)</f>
        <v>3275</v>
      </c>
    </row>
    <row r="110" spans="1:19" ht="14.25">
      <c r="A110" s="6"/>
      <c r="B110" s="7"/>
      <c r="C110" s="7">
        <v>5331</v>
      </c>
      <c r="D110" s="298"/>
      <c r="E110" s="138" t="s">
        <v>134</v>
      </c>
      <c r="F110" s="89"/>
      <c r="G110" s="90">
        <v>0</v>
      </c>
      <c r="H110" s="90">
        <v>0</v>
      </c>
      <c r="I110" s="91">
        <f>SUM(G110:H110)</f>
        <v>0</v>
      </c>
      <c r="J110" s="90">
        <f>J31</f>
        <v>0</v>
      </c>
      <c r="K110" s="91">
        <f>SUM(I110:J110)</f>
        <v>0</v>
      </c>
      <c r="L110" s="90">
        <f>L31</f>
        <v>3000</v>
      </c>
      <c r="M110" s="91">
        <f>SUM(K110:L110)</f>
        <v>3000</v>
      </c>
      <c r="N110" s="90">
        <f>N31</f>
        <v>0</v>
      </c>
      <c r="O110" s="91">
        <f>SUM(M110:N110)</f>
        <v>3000</v>
      </c>
      <c r="P110" s="90">
        <f>P38+P78</f>
        <v>490</v>
      </c>
      <c r="Q110" s="91">
        <f>SUM(O110:P110)</f>
        <v>3490</v>
      </c>
      <c r="R110" s="90">
        <f>R38+R78</f>
        <v>0</v>
      </c>
      <c r="S110" s="91">
        <f>SUM(Q110:R110)</f>
        <v>3490</v>
      </c>
    </row>
    <row r="111" spans="1:19" ht="14.25">
      <c r="A111" s="119"/>
      <c r="B111" s="120"/>
      <c r="C111" s="120">
        <v>6901</v>
      </c>
      <c r="D111" s="299"/>
      <c r="E111" s="121" t="s">
        <v>36</v>
      </c>
      <c r="F111" s="122"/>
      <c r="G111" s="123">
        <v>5000</v>
      </c>
      <c r="H111" s="123">
        <v>-1010</v>
      </c>
      <c r="I111" s="91">
        <f>SUM(G111:H111)</f>
        <v>3990</v>
      </c>
      <c r="J111" s="123">
        <v>-3990</v>
      </c>
      <c r="K111" s="91">
        <f>SUM(I111:J111)</f>
        <v>0</v>
      </c>
      <c r="L111" s="123">
        <v>0</v>
      </c>
      <c r="M111" s="91">
        <f>SUM(K111:L111)</f>
        <v>0</v>
      </c>
      <c r="N111" s="123">
        <v>0</v>
      </c>
      <c r="O111" s="91">
        <f>SUM(M111:N111)</f>
        <v>0</v>
      </c>
      <c r="P111" s="123">
        <v>0</v>
      </c>
      <c r="Q111" s="91">
        <v>332.2</v>
      </c>
      <c r="R111" s="123">
        <v>3000</v>
      </c>
      <c r="S111" s="91">
        <v>3332</v>
      </c>
    </row>
    <row r="112" spans="1:19" ht="15.75" thickBot="1">
      <c r="A112" s="37"/>
      <c r="B112" s="38"/>
      <c r="C112" s="38"/>
      <c r="D112" s="300"/>
      <c r="E112" s="92"/>
      <c r="F112" s="93"/>
      <c r="G112" s="94">
        <f aca="true" t="shared" si="0" ref="G112:M112">SUM(G108:G111)</f>
        <v>48000</v>
      </c>
      <c r="H112" s="183">
        <f t="shared" si="0"/>
        <v>0</v>
      </c>
      <c r="I112" s="95">
        <f t="shared" si="0"/>
        <v>48000</v>
      </c>
      <c r="J112" s="183">
        <f t="shared" si="0"/>
        <v>0</v>
      </c>
      <c r="K112" s="95">
        <f t="shared" si="0"/>
        <v>48000</v>
      </c>
      <c r="L112" s="183">
        <f t="shared" si="0"/>
        <v>10747</v>
      </c>
      <c r="M112" s="95">
        <f t="shared" si="0"/>
        <v>58747</v>
      </c>
      <c r="N112" s="183">
        <f aca="true" t="shared" si="1" ref="N112:S112">SUM(N108:N111)</f>
        <v>2775</v>
      </c>
      <c r="O112" s="95">
        <f t="shared" si="1"/>
        <v>61522</v>
      </c>
      <c r="P112" s="183">
        <f t="shared" si="1"/>
        <v>20596</v>
      </c>
      <c r="Q112" s="95">
        <f t="shared" si="1"/>
        <v>82450.2</v>
      </c>
      <c r="R112" s="183">
        <f t="shared" si="1"/>
        <v>0</v>
      </c>
      <c r="S112" s="95">
        <f t="shared" si="1"/>
        <v>82450</v>
      </c>
    </row>
    <row r="114" ht="12.75">
      <c r="F114" s="96"/>
    </row>
    <row r="115" spans="1:18" ht="12.75">
      <c r="A115" t="s">
        <v>138</v>
      </c>
      <c r="P115" s="96" t="s">
        <v>32</v>
      </c>
      <c r="R115" t="s">
        <v>73</v>
      </c>
    </row>
    <row r="116" spans="16:18" ht="12.75">
      <c r="P116" s="96" t="s">
        <v>33</v>
      </c>
      <c r="R116" t="s">
        <v>74</v>
      </c>
    </row>
  </sheetData>
  <mergeCells count="13">
    <mergeCell ref="N26:O26"/>
    <mergeCell ref="P21:Q21"/>
    <mergeCell ref="P26:Q26"/>
    <mergeCell ref="R21:S21"/>
    <mergeCell ref="R26:S26"/>
    <mergeCell ref="N25:O25"/>
    <mergeCell ref="L16:M16"/>
    <mergeCell ref="H26:I26"/>
    <mergeCell ref="J26:K26"/>
    <mergeCell ref="L26:M26"/>
    <mergeCell ref="H25:I25"/>
    <mergeCell ref="J25:K25"/>
    <mergeCell ref="L25:M25"/>
  </mergeCells>
  <printOptions horizontalCentered="1"/>
  <pageMargins left="0.1968503937007874" right="0.3937007874015748" top="0.5905511811023623" bottom="0.7874015748031497" header="0.5118110236220472" footer="0.5118110236220472"/>
  <pageSetup horizontalDpi="300" verticalDpi="300" orientation="landscape" paperSize="9" scale="63" r:id="rId1"/>
  <headerFooter alignWithMargins="0">
    <oddFooter>&amp;Rstránka &amp;P z &amp;N</oddFooter>
  </headerFooter>
  <rowBreaks count="2" manualBreakCount="2">
    <brk id="47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780</cp:lastModifiedBy>
  <cp:lastPrinted>2008-04-23T07:52:33Z</cp:lastPrinted>
  <dcterms:created xsi:type="dcterms:W3CDTF">2007-01-11T11:11:26Z</dcterms:created>
  <dcterms:modified xsi:type="dcterms:W3CDTF">2008-04-23T07:52:35Z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1666568672</vt:i4>
  </property>
  <property fmtid="{D5CDD505-2E9C-101B-9397-08002B2CF9AE}" pid="3" name="_EmailSubject">
    <vt:lpwstr/>
  </property>
  <property fmtid="{D5CDD505-2E9C-101B-9397-08002B2CF9AE}" pid="4" name="_AuthorEmail">
    <vt:lpwstr>dtriskova@kr-kralovehradecky.cz</vt:lpwstr>
  </property>
  <property fmtid="{D5CDD505-2E9C-101B-9397-08002B2CF9AE}" pid="5" name="_AuthorEmailDisplayName">
    <vt:lpwstr>Třísková Dana</vt:lpwstr>
  </property>
  <property fmtid="{D5CDD505-2E9C-101B-9397-08002B2CF9AE}" pid="6" name="_PreviousAdHocReviewCycleID">
    <vt:i4>1162516037</vt:i4>
  </property>
</Properties>
</file>