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PD200401 2.kolo" sheetId="1" r:id="rId1"/>
    <sheet name="SPD200501" sheetId="2" r:id="rId2"/>
    <sheet name="SPD200502" sheetId="3" r:id="rId3"/>
    <sheet name="SPD200504" sheetId="4" r:id="rId4"/>
    <sheet name="SPD200505" sheetId="5" r:id="rId5"/>
    <sheet name="SPD200506" sheetId="6" r:id="rId6"/>
    <sheet name="SPD200507" sheetId="7" r:id="rId7"/>
    <sheet name="SPD200508" sheetId="8" r:id="rId8"/>
  </sheets>
  <definedNames>
    <definedName name="_xlnm.Print_Titles" localSheetId="4">'SPD200505'!$1:$4</definedName>
    <definedName name="_xlnm.Print_Titles" localSheetId="5">'SPD200506'!$1:$4</definedName>
  </definedNames>
  <calcPr fullCalcOnLoad="1"/>
</workbook>
</file>

<file path=xl/sharedStrings.xml><?xml version="1.0" encoding="utf-8"?>
<sst xmlns="http://schemas.openxmlformats.org/spreadsheetml/2006/main" count="380" uniqueCount="317">
  <si>
    <t>žadatel</t>
  </si>
  <si>
    <t>poř. číslo</t>
  </si>
  <si>
    <t>Hostinné</t>
  </si>
  <si>
    <t>Ostroměř</t>
  </si>
  <si>
    <t>Pecka</t>
  </si>
  <si>
    <t>Trutnov</t>
  </si>
  <si>
    <t>Česká Skalice</t>
  </si>
  <si>
    <t>Úpice</t>
  </si>
  <si>
    <t>Vrchlabí</t>
  </si>
  <si>
    <t>Mostek</t>
  </si>
  <si>
    <t>Hořiněves</t>
  </si>
  <si>
    <t>Bílá Třemešná</t>
  </si>
  <si>
    <t>Žacléř</t>
  </si>
  <si>
    <t>Hradec Králové</t>
  </si>
  <si>
    <t>Stará Paka</t>
  </si>
  <si>
    <t>Solnice</t>
  </si>
  <si>
    <t>Skřivany</t>
  </si>
  <si>
    <t>Batňovice</t>
  </si>
  <si>
    <t>druh žadatele</t>
  </si>
  <si>
    <t>název žadatele</t>
  </si>
  <si>
    <t>Stručný název projektu</t>
  </si>
  <si>
    <t>Radvanice</t>
  </si>
  <si>
    <t>Lánov</t>
  </si>
  <si>
    <t>Náchod</t>
  </si>
  <si>
    <t>Dolní Kalná</t>
  </si>
  <si>
    <t>Libáň</t>
  </si>
  <si>
    <t>celkové přij. náklady (Kč)</t>
  </si>
  <si>
    <t>výše žádané podpory (v Kč)</t>
  </si>
  <si>
    <t>Název a upřesnění projektu</t>
  </si>
  <si>
    <t>Borek</t>
  </si>
  <si>
    <t>Lovčice</t>
  </si>
  <si>
    <t>Převýšov</t>
  </si>
  <si>
    <t>Rašín</t>
  </si>
  <si>
    <t>Roudnice</t>
  </si>
  <si>
    <t>Urbanice</t>
  </si>
  <si>
    <t>Broumov</t>
  </si>
  <si>
    <t>Habřina</t>
  </si>
  <si>
    <t>Horní Maršov</t>
  </si>
  <si>
    <t>Jívka</t>
  </si>
  <si>
    <t>Libňatov</t>
  </si>
  <si>
    <t>Malé Svatoňovice</t>
  </si>
  <si>
    <t>Mlázovice</t>
  </si>
  <si>
    <t>Rudník</t>
  </si>
  <si>
    <t>Rychnovek</t>
  </si>
  <si>
    <t>Velká Jesenice</t>
  </si>
  <si>
    <t>celkem</t>
  </si>
  <si>
    <t>Výstavba přístupových komunikací v průmyslové zóně</t>
  </si>
  <si>
    <t>Rokytnice - vstupní brána Orlických hor</t>
  </si>
  <si>
    <t>Zřízení železniční zastávky</t>
  </si>
  <si>
    <t>Regenerace městské památkové zóny</t>
  </si>
  <si>
    <t>Přístavba tělocvičny při ZŠ</t>
  </si>
  <si>
    <t>LCS Softrpofres, a.s.</t>
  </si>
  <si>
    <t>Uplatnění moder. metod plánování výroby</t>
  </si>
  <si>
    <t>Rokytnice v Orl. h.</t>
  </si>
  <si>
    <t>náklady projektu celkem (v tis. Kč)</t>
  </si>
  <si>
    <t>Požadovaná výše podpory (v tis. Kč)</t>
  </si>
  <si>
    <t>Broumovsko</t>
  </si>
  <si>
    <t>Černilovsko</t>
  </si>
  <si>
    <t>Hustířanka</t>
  </si>
  <si>
    <t>Třebechovicko</t>
  </si>
  <si>
    <t>Mikroregion obcí Památkové zóny 1866</t>
  </si>
  <si>
    <t>Všestary</t>
  </si>
  <si>
    <t>Vzdělávání stř.managementu podniků Broumovska</t>
  </si>
  <si>
    <t>Veřejný internet mikroregionu Černilovsko</t>
  </si>
  <si>
    <t>Nakládání s biologicky rozložitelným odpadem v Mikroregionu Hustířanka</t>
  </si>
  <si>
    <t>Rekvalifikační kurzy ostatní asistence</t>
  </si>
  <si>
    <t>KAPKA  21 - Síť informačních a poradenských a vzdělavacích center pro udržitelný život</t>
  </si>
  <si>
    <t>Stavební úpravy zpevněných ploch okolí Jiráskova divadla</t>
  </si>
  <si>
    <t>Stavební úpravy zpevněných ploch v okolí kostela sv. Vavřince</t>
  </si>
  <si>
    <t>Sportovně rekreační areál</t>
  </si>
  <si>
    <t>Autocamp Šereč</t>
  </si>
  <si>
    <t>Rozvoj informačních  a komunikačních. technologií</t>
  </si>
  <si>
    <t>Sportovní a turistické centrum</t>
  </si>
  <si>
    <t>Nakládání s biologickými odpady</t>
  </si>
  <si>
    <t>Krajkářská škola Vamberk – projektová příprava</t>
  </si>
  <si>
    <t>Středisko ekol. výchovy a etiky Rýchory-SEVER</t>
  </si>
  <si>
    <t>Obnova býv. hosp. statku Kopeček</t>
  </si>
  <si>
    <t>Dům betlémů</t>
  </si>
  <si>
    <t>Veřejná internetizace a rozhlas obcí 1866</t>
  </si>
  <si>
    <t>Albrechtice</t>
  </si>
  <si>
    <t>Bernartice</t>
  </si>
  <si>
    <t>Bezděkov nad Metují</t>
  </si>
  <si>
    <t>Česká Čermná</t>
  </si>
  <si>
    <t>Častolovice</t>
  </si>
  <si>
    <t>Dubenec</t>
  </si>
  <si>
    <t>Horní Kalná</t>
  </si>
  <si>
    <t>Holohlavy</t>
  </si>
  <si>
    <t>Holovousy</t>
  </si>
  <si>
    <t xml:space="preserve">Chlumec n. C. </t>
  </si>
  <si>
    <t>Jásenná</t>
  </si>
  <si>
    <t xml:space="preserve">Kostelec n. O. </t>
  </si>
  <si>
    <t>Kuks</t>
  </si>
  <si>
    <t>Kostelecké Horky</t>
  </si>
  <si>
    <t>Lukavice</t>
  </si>
  <si>
    <t>Machov</t>
  </si>
  <si>
    <t>Meziměstí</t>
  </si>
  <si>
    <t>Miletín</t>
  </si>
  <si>
    <t>Mladé Buky</t>
  </si>
  <si>
    <t>Nechanice</t>
  </si>
  <si>
    <t xml:space="preserve">Nové Město n.M. </t>
  </si>
  <si>
    <t>Nová Paka</t>
  </si>
  <si>
    <t>Nový Hrádek</t>
  </si>
  <si>
    <t xml:space="preserve">Olešnice v O.h. </t>
  </si>
  <si>
    <t xml:space="preserve">Pec p. Sn. </t>
  </si>
  <si>
    <t xml:space="preserve">Police n. M. </t>
  </si>
  <si>
    <t xml:space="preserve">Rtyně v Pokr. </t>
  </si>
  <si>
    <t>Stárkov</t>
  </si>
  <si>
    <t>Suchý Důl</t>
  </si>
  <si>
    <t xml:space="preserve">Svoboda n. Ú. </t>
  </si>
  <si>
    <t xml:space="preserve">Teplice n. M. </t>
  </si>
  <si>
    <t xml:space="preserve">Třebechovice p. O. </t>
  </si>
  <si>
    <t>Velké Petrovice</t>
  </si>
  <si>
    <t>Voděrady</t>
  </si>
  <si>
    <t>Babice</t>
  </si>
  <si>
    <t>Holín</t>
  </si>
  <si>
    <t>Dobrá Voda u Hořic</t>
  </si>
  <si>
    <t>Klamoš</t>
  </si>
  <si>
    <t>Kohoutov</t>
  </si>
  <si>
    <t>Kvasiny</t>
  </si>
  <si>
    <t>Liberk</t>
  </si>
  <si>
    <t>Lišice</t>
  </si>
  <si>
    <t>Mžany</t>
  </si>
  <si>
    <t>Nová Ves</t>
  </si>
  <si>
    <t>Orlické Záhoří</t>
  </si>
  <si>
    <t>Osice</t>
  </si>
  <si>
    <t>Pěčín</t>
  </si>
  <si>
    <t>Petrovičky</t>
  </si>
  <si>
    <t>Podhorní Újezd a Vojice</t>
  </si>
  <si>
    <t>Praskačka</t>
  </si>
  <si>
    <t>Puchlovice</t>
  </si>
  <si>
    <t>Slavětín nad Metují</t>
  </si>
  <si>
    <t>Sovětice</t>
  </si>
  <si>
    <t>Veliš</t>
  </si>
  <si>
    <t>Vlkov</t>
  </si>
  <si>
    <t>Železnice</t>
  </si>
  <si>
    <t>Jaroměř</t>
  </si>
  <si>
    <t>ÚP – I.změna</t>
  </si>
  <si>
    <t>ÚP – 3.etapa</t>
  </si>
  <si>
    <t xml:space="preserve">ÚP </t>
  </si>
  <si>
    <t>Dokončení ÚP</t>
  </si>
  <si>
    <t>Aktualizace ÚP</t>
  </si>
  <si>
    <t>Změna ÚP</t>
  </si>
  <si>
    <t>Digitalizace ÚP</t>
  </si>
  <si>
    <t>ÚP obce Klamoš</t>
  </si>
  <si>
    <t>Pořízení ÚP</t>
  </si>
  <si>
    <t>Návrh koncepce ÚP</t>
  </si>
  <si>
    <t>ÚP Liberk</t>
  </si>
  <si>
    <t>ÚP Lišice</t>
  </si>
  <si>
    <t>ÚP-změna č.1</t>
  </si>
  <si>
    <t>ÚP Mžany</t>
  </si>
  <si>
    <t>ÚP</t>
  </si>
  <si>
    <t>ÚP-změna I a II</t>
  </si>
  <si>
    <t>ÚP – II.etapa</t>
  </si>
  <si>
    <t>Koncept ÚP</t>
  </si>
  <si>
    <t>ÚP Puchlovice</t>
  </si>
  <si>
    <t>ÚP Rašín</t>
  </si>
  <si>
    <t>ÚP Roudnice</t>
  </si>
  <si>
    <t>Změna ÚP – výst. RD</t>
  </si>
  <si>
    <t>Změna ÚP – zast. plán</t>
  </si>
  <si>
    <t>ÚPD Sovětice</t>
  </si>
  <si>
    <t>ÚP Veliš</t>
  </si>
  <si>
    <t>Inf. systém Gramis</t>
  </si>
  <si>
    <t>ÚP Urbanice</t>
  </si>
  <si>
    <t>ÚP Železnice</t>
  </si>
  <si>
    <t>Aktual. ÚP Pěčín</t>
  </si>
  <si>
    <t>žadatel (svazel obcí)</t>
  </si>
  <si>
    <t>podíl na celk. nákladech (%)</t>
  </si>
  <si>
    <t>počet obyvatel svazku (dle vlastního výpočtu)</t>
  </si>
  <si>
    <t>horní limit dotace (dle vzorce 2 * počet obyv. + 60 000)</t>
  </si>
  <si>
    <t>Mikroregion Bělá</t>
  </si>
  <si>
    <t>Brada</t>
  </si>
  <si>
    <t>Cidlina</t>
  </si>
  <si>
    <t>Český ráj</t>
  </si>
  <si>
    <t>Dolní Bělá</t>
  </si>
  <si>
    <t>Horní Labe</t>
  </si>
  <si>
    <t>Jestřebí hory</t>
  </si>
  <si>
    <t>Krkonoše</t>
  </si>
  <si>
    <t>Lázeňský</t>
  </si>
  <si>
    <t>Mariánská zahrada</t>
  </si>
  <si>
    <t>Metuje</t>
  </si>
  <si>
    <t>Nechanicko</t>
  </si>
  <si>
    <t>Mikroregion Novobydžovsko</t>
  </si>
  <si>
    <t>Region Novoměstsko</t>
  </si>
  <si>
    <t>Orlice</t>
  </si>
  <si>
    <t>Region Orlické hory</t>
  </si>
  <si>
    <t>Podchlumí</t>
  </si>
  <si>
    <t>Podkrkonoší</t>
  </si>
  <si>
    <t>Policko</t>
  </si>
  <si>
    <t>Poorlicko</t>
  </si>
  <si>
    <t>Rozhraní</t>
  </si>
  <si>
    <t>Mikroregion Rychnovsko</t>
  </si>
  <si>
    <t>Tábor</t>
  </si>
  <si>
    <t>Úpa</t>
  </si>
  <si>
    <t>Urbanická brázda</t>
  </si>
  <si>
    <t>Vrchy</t>
  </si>
  <si>
    <t>Východní Krkonoše</t>
  </si>
  <si>
    <t>Žacléřsko</t>
  </si>
  <si>
    <t>žadatel (obec)</t>
  </si>
  <si>
    <t>popis projektu</t>
  </si>
  <si>
    <t>celkové přij. náklady (tis.Kč)</t>
  </si>
  <si>
    <t>výše žádané podpory (tis.Kč)</t>
  </si>
  <si>
    <t>podíl žádané podpory na celk. nákl. (%)</t>
  </si>
  <si>
    <t>Bohuslavice</t>
  </si>
  <si>
    <t>Oprava hasičské cisterny</t>
  </si>
  <si>
    <t>Oprava nástavby cist. aut. stříkačky</t>
  </si>
  <si>
    <t>Spec. pož. vozidlo CAS 8-Daewoo Avia D90N</t>
  </si>
  <si>
    <t>Obnova požární cisterny CAS 32T 138</t>
  </si>
  <si>
    <t>Repas cist. aut. stříkačky</t>
  </si>
  <si>
    <t>Oprava požárního vozidla T148 CAS 32</t>
  </si>
  <si>
    <t>Repase hasícího vozu CAS</t>
  </si>
  <si>
    <t>Obnova hasič. Aut. T148 CAS 32</t>
  </si>
  <si>
    <t>Rtyně v Podkrkonoší</t>
  </si>
  <si>
    <t>Modernizace CAS 32 T815</t>
  </si>
  <si>
    <t>Repase cist. aut. stříkačky</t>
  </si>
  <si>
    <t>Obnova cisternové techniky</t>
  </si>
  <si>
    <t>Podíl dotace na celk. nákladech (v %)</t>
  </si>
  <si>
    <t>Program SPD200502 - Profesionalizace svazků obcí</t>
  </si>
  <si>
    <t>Program SPD200501- Podpora vypracování projektů</t>
  </si>
  <si>
    <t>průběžný součet</t>
  </si>
  <si>
    <t>Program SPD200504 - Podpora obnovy cisternové techniky pro obce s jednotkami požární ochrany</t>
  </si>
  <si>
    <t>Program SPD200505 - Program zvyšování zdravotní a technické způsobilosti dobrovolných hasičů</t>
  </si>
  <si>
    <t>Program SPD200506 - Aktualizace a digitalizace územních plánů obcí do 1500 obyvatel</t>
  </si>
  <si>
    <t>doporučená dotace (Kč)</t>
  </si>
  <si>
    <t>podíl dotace na celkových nákladech (%)</t>
  </si>
  <si>
    <t>Pořadí dalších akcí v případě navýšení prostředků pro program SPD200504 - Podpora obnovy cisternové techniky pro obce s jednotkami požární ochrany</t>
  </si>
  <si>
    <t>název projektu</t>
  </si>
  <si>
    <t>bodové hodnocení</t>
  </si>
  <si>
    <t>náklady celkem</t>
  </si>
  <si>
    <t>žádaná podpora</t>
  </si>
  <si>
    <t>poznámka</t>
  </si>
  <si>
    <t>Obec Velké Poříčí</t>
  </si>
  <si>
    <t>Cyklostezka V. Poříčí - M. Poříčí, km 0,000-0,470</t>
  </si>
  <si>
    <t>Cyklostezka Náchod - V. Poříčí, lávka1, lávka2</t>
  </si>
  <si>
    <t>Město Náchod</t>
  </si>
  <si>
    <t>cyklostezka V. Poříčí - M. Poříčí, km 0,470-1,038</t>
  </si>
  <si>
    <t>Město Vrchlabí</t>
  </si>
  <si>
    <t>Cyklotrasa č. 22 - I. etapa ve Vrchlabí - koncová část</t>
  </si>
  <si>
    <t>Krkonoše svazek měst a obcí</t>
  </si>
  <si>
    <t>Zpracování dokumentace pro stavební povolení, pro zadání stavby a provedení stavby cyklotrasy KČT č. 22 - III. etapy</t>
  </si>
  <si>
    <t>Obec Lánov</t>
  </si>
  <si>
    <t>Projektová dokumentace ke stavebnímu řízení resp. prováděcí dokumentace cyklotrasy KČT č. 22 - III. etapa</t>
  </si>
  <si>
    <t>Město Kostelec n. O.</t>
  </si>
  <si>
    <t>Realizace nového celoplošného povrchu u místní komunikace na části cyklotrasy v ulici Za Dráhou v Kostelci nad Orlicí</t>
  </si>
  <si>
    <t>Přepočet dotace</t>
  </si>
  <si>
    <t>Svazek obcí Horní Labe</t>
  </si>
  <si>
    <t>Projektová dokumentace ke stavebnímu řízení Labské cyklotrasy KČT č. 24</t>
  </si>
  <si>
    <t>Doprovodná infrastruktura a značení Labské cyklotrasy č. 24</t>
  </si>
  <si>
    <t>Město Jičín</t>
  </si>
  <si>
    <t>Průjezd regionální cyklotrasy v úseku Letná - Raisova</t>
  </si>
  <si>
    <t>Realizace r. 2006, přepočet</t>
  </si>
  <si>
    <t>Stezka pro cyklisty v úseku vojenský hřbitov - Náchod, Krkonošská ul.</t>
  </si>
  <si>
    <t>Branka, o.p.s. Náchod</t>
  </si>
  <si>
    <t>Cyklotrasa č. 4306 Peklo - Česká Černá - státní hranice s PR</t>
  </si>
  <si>
    <t>Obec Havlovice</t>
  </si>
  <si>
    <t>oprava povrchu cyklotrasy KČT č. 4094 a č. 4018</t>
  </si>
  <si>
    <t>Město Dobruška</t>
  </si>
  <si>
    <t>Realizace infrastruktury pro cykloturistiku na území Města Dobrušky</t>
  </si>
  <si>
    <t>Vyznačení páteřních cyklotras Mikroregionu Novobydžovsko</t>
  </si>
  <si>
    <t>Svazek obcí Žacléřsko</t>
  </si>
  <si>
    <t>Značení a doprovodná infrastruktura cyklotrasy KČT č. 4081</t>
  </si>
  <si>
    <t>Obec Žernov</t>
  </si>
  <si>
    <t>Oprava cyklotrasy č. 4057 v úseku Žernov - Rýzmburk</t>
  </si>
  <si>
    <t>Krkonošské cyklotrasy na území Královéhradeckého kraje (etapa 2005)</t>
  </si>
  <si>
    <t>Obec Radíkovice</t>
  </si>
  <si>
    <t>Vybudování odpočinkových míst na cyklotrase</t>
  </si>
  <si>
    <t>Obec Veliš</t>
  </si>
  <si>
    <t>Vybudování celoplošného povrchu cyklotrasy mezi obcemi Šlikova Ves  Veliš</t>
  </si>
  <si>
    <t xml:space="preserve">Realizace </t>
  </si>
  <si>
    <t>Společenství obcí Podkrkonoší</t>
  </si>
  <si>
    <t>Podpora budování cyklotras v návaznosti na "Koncepci cyklodopravy Královéhradeckého kraje"</t>
  </si>
  <si>
    <t>Obec Liberk</t>
  </si>
  <si>
    <t>Cyklotrasa Skuhrov - Velký Uhřínov</t>
  </si>
  <si>
    <t>Žádost nesplňuje kriteria programu SPD200508</t>
  </si>
  <si>
    <t>Město Nové Město nad Metují</t>
  </si>
  <si>
    <t>"Cyklostezka Budín - U Mnichovy uličky - Farská zahrada" Nové Město nad Metují</t>
  </si>
  <si>
    <t>Program SPD200507 - Podpora cyklodopravy v návaznosti na Koncepci cyklodopravy Královéhradeckého kraje</t>
  </si>
  <si>
    <t>Pořadí dalších akcí v případě navýšení prostředků pro program SPD200507 - Podpora cyklodopravy v návaznosti na Koncepci cyklodopravy Královéhradeckého kraje</t>
  </si>
  <si>
    <t>charakter akce neodpovídá činnostem podporovaným programem</t>
  </si>
  <si>
    <t>požadovaná dotace nedosahuje minimální výše podpory stanovené v programu</t>
  </si>
  <si>
    <t>Žadatel</t>
  </si>
  <si>
    <t>Náklady dle žádosti</t>
  </si>
  <si>
    <t>Požadovaná dotace</t>
  </si>
  <si>
    <t>Z toho propagace</t>
  </si>
  <si>
    <t>Provozní náklady celkem</t>
  </si>
  <si>
    <t xml:space="preserve">Předpoklad ztráty </t>
  </si>
  <si>
    <t>návrh dotace ztráty</t>
  </si>
  <si>
    <t>návrh dotace propagace</t>
  </si>
  <si>
    <t>Krkonoše - svazek měst a obcí, Zámek 1, 543 01 Vrchlabí</t>
  </si>
  <si>
    <t>BRANKA, o.p.s., Masarykovo náměstí 1, 547 01 Náchod</t>
  </si>
  <si>
    <t>Mikroregion Český ráj, Vyskeř 88, 512 64 Vyskeř</t>
  </si>
  <si>
    <t>Dobrovolný svazek obcí Region O.h., 517 91 Deštné v Orlických horách</t>
  </si>
  <si>
    <t>Celkem</t>
  </si>
  <si>
    <t>schválená dotace</t>
  </si>
  <si>
    <t>navrhovaná dotace (Kč)</t>
  </si>
  <si>
    <t>Program SPD200508 - Podpora provozu cyklobusů v turistických regionech</t>
  </si>
  <si>
    <t>Program SPD200401 - Podpora vypracování projektů - 2. kolo</t>
  </si>
  <si>
    <t>podíl dotace  na celkových nákladech (%)</t>
  </si>
  <si>
    <t>požadovaná dotace (Kč)</t>
  </si>
  <si>
    <t>celkové náklady (Kč)</t>
  </si>
  <si>
    <t>stručný název projektu</t>
  </si>
  <si>
    <t>Podnikatelský klub Broumovsko</t>
  </si>
  <si>
    <t>Miroregion Černilovsko</t>
  </si>
  <si>
    <t>Mikroregion Hustířanka</t>
  </si>
  <si>
    <t>Integrační školní centrum Prointepo, s.r.o., Hradec Králové</t>
  </si>
  <si>
    <t>Sdružení Neratov</t>
  </si>
  <si>
    <t>Město Nový Bydžov</t>
  </si>
  <si>
    <t>Obec Podhorní Újezd a Vojice</t>
  </si>
  <si>
    <t>SO 1866 Studnice</t>
  </si>
  <si>
    <t>Město Třebechovice</t>
  </si>
  <si>
    <t>Mikroregion Třebechovicko</t>
  </si>
  <si>
    <t>Město Úpice</t>
  </si>
  <si>
    <t>Město Vamberk</t>
  </si>
  <si>
    <t>Mikroregion obcí Památkové zóny 1866, Všestary</t>
  </si>
  <si>
    <t>Město Rokytnice v Orlických horách</t>
  </si>
  <si>
    <t>Město Hostinné</t>
  </si>
  <si>
    <t>Město Žacléř</t>
  </si>
  <si>
    <t>LCS Softprofes, Hradec Králové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</si>
</sst>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justify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justify" textRotation="90"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justify"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1" xfId="0" applyFont="1" applyBorder="1" applyAlignment="1">
      <alignment horizontal="left" wrapText="1"/>
    </xf>
    <xf numFmtId="166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justify" textRotation="90" wrapText="1"/>
    </xf>
    <xf numFmtId="0" fontId="2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justify" textRotation="90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7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73" fontId="0" fillId="0" borderId="1" xfId="0" applyNumberForma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justify" textRotation="90" wrapText="1"/>
    </xf>
    <xf numFmtId="3" fontId="8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textRotation="90" wrapText="1"/>
    </xf>
    <xf numFmtId="1" fontId="0" fillId="0" borderId="1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 wrapText="1"/>
    </xf>
    <xf numFmtId="173" fontId="0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0" fontId="6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3" fontId="0" fillId="0" borderId="10" xfId="0" applyNumberFormat="1" applyFont="1" applyBorder="1" applyAlignment="1">
      <alignment horizontal="center" textRotation="90" wrapText="1"/>
    </xf>
    <xf numFmtId="3" fontId="6" fillId="0" borderId="10" xfId="0" applyNumberFormat="1" applyFont="1" applyBorder="1" applyAlignment="1">
      <alignment horizontal="center" textRotation="90" wrapText="1"/>
    </xf>
    <xf numFmtId="0" fontId="0" fillId="0" borderId="2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26" xfId="0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6" fillId="0" borderId="32" xfId="0" applyFont="1" applyBorder="1" applyAlignment="1">
      <alignment vertical="center" wrapText="1" shrinkToFit="1"/>
    </xf>
    <xf numFmtId="3" fontId="0" fillId="0" borderId="33" xfId="0" applyNumberFormat="1" applyBorder="1" applyAlignment="1">
      <alignment vertical="center" wrapText="1" shrinkToFit="1"/>
    </xf>
    <xf numFmtId="3" fontId="0" fillId="0" borderId="10" xfId="0" applyNumberFormat="1" applyBorder="1" applyAlignment="1">
      <alignment vertical="center" wrapText="1" shrinkToFit="1"/>
    </xf>
    <xf numFmtId="2" fontId="0" fillId="0" borderId="0" xfId="0" applyNumberForma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32" xfId="0" applyFont="1" applyFill="1" applyBorder="1" applyAlignment="1">
      <alignment horizontal="center" textRotation="90" wrapText="1"/>
    </xf>
    <xf numFmtId="0" fontId="0" fillId="0" borderId="33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3" fontId="0" fillId="0" borderId="4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textRotation="90" wrapText="1"/>
    </xf>
    <xf numFmtId="3" fontId="6" fillId="0" borderId="24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 shrinkToFit="1"/>
    </xf>
    <xf numFmtId="0" fontId="2" fillId="0" borderId="27" xfId="0" applyFont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3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8.28125" style="0" customWidth="1"/>
    <col min="3" max="3" width="34.421875" style="0" customWidth="1"/>
    <col min="4" max="4" width="7.7109375" style="0" customWidth="1"/>
    <col min="5" max="5" width="7.28125" style="0" customWidth="1"/>
    <col min="6" max="6" width="5.28125" style="0" customWidth="1"/>
    <col min="7" max="7" width="7.8515625" style="12" customWidth="1"/>
    <col min="8" max="8" width="12.00390625" style="0" customWidth="1"/>
  </cols>
  <sheetData>
    <row r="1" ht="18" customHeight="1"/>
    <row r="2" spans="1:7" s="3" customFormat="1" ht="15.75">
      <c r="A2" s="2" t="s">
        <v>295</v>
      </c>
      <c r="G2" s="75"/>
    </row>
    <row r="3" spans="4:7" ht="7.5" customHeight="1">
      <c r="D3" s="30"/>
      <c r="E3" s="30"/>
      <c r="F3" s="30"/>
      <c r="G3" s="31"/>
    </row>
    <row r="4" spans="1:7" ht="170.25" customHeight="1">
      <c r="A4" s="4" t="s">
        <v>18</v>
      </c>
      <c r="B4" s="4" t="s">
        <v>19</v>
      </c>
      <c r="C4" s="4" t="s">
        <v>299</v>
      </c>
      <c r="D4" s="232" t="s">
        <v>298</v>
      </c>
      <c r="E4" s="233" t="s">
        <v>297</v>
      </c>
      <c r="F4" s="233" t="s">
        <v>296</v>
      </c>
      <c r="G4" s="234" t="s">
        <v>222</v>
      </c>
    </row>
    <row r="5" spans="1:7" ht="25.5" customHeight="1">
      <c r="A5" s="6" t="s">
        <v>233</v>
      </c>
      <c r="B5" s="8" t="s">
        <v>23</v>
      </c>
      <c r="C5" s="8" t="s">
        <v>46</v>
      </c>
      <c r="D5" s="23">
        <v>350000</v>
      </c>
      <c r="E5" s="23">
        <v>70000</v>
      </c>
      <c r="F5" s="27">
        <f>E5/D5*100</f>
        <v>20</v>
      </c>
      <c r="G5" s="235">
        <v>70000</v>
      </c>
    </row>
    <row r="6" spans="1:7" ht="16.5" customHeight="1">
      <c r="A6" s="6" t="s">
        <v>313</v>
      </c>
      <c r="B6" s="8" t="s">
        <v>53</v>
      </c>
      <c r="C6" s="8" t="s">
        <v>47</v>
      </c>
      <c r="D6" s="24">
        <v>57000</v>
      </c>
      <c r="E6" s="24">
        <v>39984</v>
      </c>
      <c r="F6" s="28">
        <v>70</v>
      </c>
      <c r="G6" s="236">
        <v>39984</v>
      </c>
    </row>
    <row r="7" spans="1:7" ht="12.75" customHeight="1">
      <c r="A7" s="6" t="s">
        <v>314</v>
      </c>
      <c r="B7" s="6" t="s">
        <v>2</v>
      </c>
      <c r="C7" s="6" t="s">
        <v>48</v>
      </c>
      <c r="D7" s="24">
        <v>50000</v>
      </c>
      <c r="E7" s="24">
        <v>35000</v>
      </c>
      <c r="F7" s="28">
        <f>E7/D7*100</f>
        <v>70</v>
      </c>
      <c r="G7" s="236">
        <v>35000</v>
      </c>
    </row>
    <row r="8" spans="1:7" ht="12.75" customHeight="1">
      <c r="A8" s="6" t="s">
        <v>315</v>
      </c>
      <c r="B8" s="6" t="s">
        <v>12</v>
      </c>
      <c r="C8" s="6" t="s">
        <v>49</v>
      </c>
      <c r="D8" s="24">
        <v>50000</v>
      </c>
      <c r="E8" s="24">
        <v>35000</v>
      </c>
      <c r="F8" s="28">
        <f>E8/D8*100</f>
        <v>70</v>
      </c>
      <c r="G8" s="236">
        <v>35000</v>
      </c>
    </row>
    <row r="9" spans="1:7" ht="14.25" customHeight="1">
      <c r="A9" s="6" t="s">
        <v>239</v>
      </c>
      <c r="B9" s="6" t="s">
        <v>22</v>
      </c>
      <c r="C9" s="6" t="s">
        <v>50</v>
      </c>
      <c r="D9" s="24">
        <v>150000</v>
      </c>
      <c r="E9" s="24">
        <v>70000</v>
      </c>
      <c r="F9" s="28">
        <f>E9/D9*100</f>
        <v>46.666666666666664</v>
      </c>
      <c r="G9" s="236">
        <v>70000</v>
      </c>
    </row>
    <row r="10" spans="1:7" ht="12.75">
      <c r="A10" s="6" t="s">
        <v>316</v>
      </c>
      <c r="B10" s="6" t="s">
        <v>51</v>
      </c>
      <c r="C10" s="6" t="s">
        <v>52</v>
      </c>
      <c r="D10" s="24">
        <v>23800</v>
      </c>
      <c r="E10" s="24">
        <v>16660</v>
      </c>
      <c r="F10" s="28">
        <f>E10/D10*100</f>
        <v>70</v>
      </c>
      <c r="G10" s="236">
        <v>16660</v>
      </c>
    </row>
    <row r="11" spans="1:7" ht="3.75" customHeight="1">
      <c r="A11" s="7"/>
      <c r="B11" s="9"/>
      <c r="C11" s="9"/>
      <c r="D11" s="25"/>
      <c r="E11" s="26"/>
      <c r="F11" s="29"/>
      <c r="G11" s="237"/>
    </row>
    <row r="12" spans="1:7" ht="14.25" customHeight="1">
      <c r="A12" s="12" t="s">
        <v>45</v>
      </c>
      <c r="D12" s="22">
        <f>SUM(D5:D11)</f>
        <v>680800</v>
      </c>
      <c r="E12" s="22">
        <f>SUM(E5:E11)</f>
        <v>266644</v>
      </c>
      <c r="F12" s="21"/>
      <c r="G12" s="238">
        <f>SUM(G5:G11)</f>
        <v>266644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0" customWidth="1"/>
    <col min="2" max="2" width="32.7109375" style="0" customWidth="1"/>
    <col min="3" max="3" width="34.8515625" style="0" customWidth="1"/>
    <col min="4" max="4" width="6.00390625" style="0" customWidth="1"/>
    <col min="5" max="5" width="5.421875" style="0" customWidth="1"/>
    <col min="6" max="6" width="5.28125" style="0" customWidth="1"/>
    <col min="7" max="7" width="9.8515625" style="12" customWidth="1"/>
    <col min="8" max="8" width="5.28125" style="0" customWidth="1"/>
  </cols>
  <sheetData>
    <row r="1" ht="18" customHeight="1"/>
    <row r="2" spans="1:7" s="3" customFormat="1" ht="15.75">
      <c r="A2" s="2" t="s">
        <v>217</v>
      </c>
      <c r="B2" s="2"/>
      <c r="G2" s="2"/>
    </row>
    <row r="3" ht="7.5" customHeight="1"/>
    <row r="4" spans="1:7" ht="170.25" customHeight="1">
      <c r="A4" s="36" t="s">
        <v>1</v>
      </c>
      <c r="B4" s="79" t="s">
        <v>0</v>
      </c>
      <c r="C4" s="36" t="s">
        <v>20</v>
      </c>
      <c r="D4" s="36" t="s">
        <v>54</v>
      </c>
      <c r="E4" s="77" t="s">
        <v>55</v>
      </c>
      <c r="F4" s="77" t="s">
        <v>215</v>
      </c>
      <c r="G4" s="78" t="s">
        <v>222</v>
      </c>
    </row>
    <row r="5" spans="1:7" ht="27" customHeight="1">
      <c r="A5" s="80">
        <v>1</v>
      </c>
      <c r="B5" s="82" t="s">
        <v>300</v>
      </c>
      <c r="C5" s="83" t="s">
        <v>62</v>
      </c>
      <c r="D5" s="84">
        <v>70</v>
      </c>
      <c r="E5" s="85">
        <v>49</v>
      </c>
      <c r="F5" s="85">
        <v>70</v>
      </c>
      <c r="G5" s="100">
        <v>49000</v>
      </c>
    </row>
    <row r="6" spans="1:7" ht="15" customHeight="1">
      <c r="A6" s="80">
        <v>2</v>
      </c>
      <c r="B6" s="82" t="s">
        <v>301</v>
      </c>
      <c r="C6" s="82" t="s">
        <v>63</v>
      </c>
      <c r="D6" s="84">
        <v>120</v>
      </c>
      <c r="E6" s="85">
        <v>70</v>
      </c>
      <c r="F6" s="85">
        <v>58</v>
      </c>
      <c r="G6" s="100">
        <v>70000</v>
      </c>
    </row>
    <row r="7" spans="1:7" ht="25.5" customHeight="1">
      <c r="A7" s="80">
        <v>3</v>
      </c>
      <c r="B7" s="82" t="s">
        <v>302</v>
      </c>
      <c r="C7" s="82" t="s">
        <v>64</v>
      </c>
      <c r="D7" s="84">
        <v>60</v>
      </c>
      <c r="E7" s="85">
        <v>42</v>
      </c>
      <c r="F7" s="85">
        <v>70</v>
      </c>
      <c r="G7" s="100">
        <v>42000</v>
      </c>
    </row>
    <row r="8" spans="1:7" ht="36.75" customHeight="1">
      <c r="A8" s="80">
        <v>4</v>
      </c>
      <c r="B8" s="76" t="s">
        <v>303</v>
      </c>
      <c r="C8" s="82" t="s">
        <v>65</v>
      </c>
      <c r="D8" s="84">
        <v>70</v>
      </c>
      <c r="E8" s="85">
        <v>49</v>
      </c>
      <c r="F8" s="85">
        <v>70</v>
      </c>
      <c r="G8" s="100">
        <v>49000</v>
      </c>
    </row>
    <row r="9" spans="1:7" ht="39" customHeight="1">
      <c r="A9" s="80">
        <v>5</v>
      </c>
      <c r="B9" s="82" t="s">
        <v>75</v>
      </c>
      <c r="C9" s="83" t="s">
        <v>66</v>
      </c>
      <c r="D9" s="84">
        <v>85</v>
      </c>
      <c r="E9" s="85">
        <v>55</v>
      </c>
      <c r="F9" s="85">
        <v>65</v>
      </c>
      <c r="G9" s="100">
        <v>55000</v>
      </c>
    </row>
    <row r="10" spans="1:7" ht="12.75" customHeight="1">
      <c r="A10" s="80">
        <v>6</v>
      </c>
      <c r="B10" s="82" t="s">
        <v>304</v>
      </c>
      <c r="C10" s="82" t="s">
        <v>76</v>
      </c>
      <c r="D10" s="84">
        <v>80</v>
      </c>
      <c r="E10" s="85">
        <v>56</v>
      </c>
      <c r="F10" s="85">
        <v>70</v>
      </c>
      <c r="G10" s="100">
        <v>56000</v>
      </c>
    </row>
    <row r="11" spans="1:7" ht="25.5" customHeight="1">
      <c r="A11" s="80">
        <v>7</v>
      </c>
      <c r="B11" s="82" t="s">
        <v>305</v>
      </c>
      <c r="C11" s="82" t="s">
        <v>67</v>
      </c>
      <c r="D11" s="84">
        <v>44.381</v>
      </c>
      <c r="E11" s="85">
        <v>31.066</v>
      </c>
      <c r="F11" s="85">
        <v>70</v>
      </c>
      <c r="G11" s="100">
        <v>31000</v>
      </c>
    </row>
    <row r="12" spans="1:7" ht="25.5" customHeight="1">
      <c r="A12" s="80">
        <v>8</v>
      </c>
      <c r="B12" s="82" t="s">
        <v>305</v>
      </c>
      <c r="C12" s="82" t="s">
        <v>68</v>
      </c>
      <c r="D12" s="84">
        <v>44.381</v>
      </c>
      <c r="E12" s="85">
        <v>31.066</v>
      </c>
      <c r="F12" s="85">
        <v>70</v>
      </c>
      <c r="G12" s="89">
        <v>31000</v>
      </c>
    </row>
    <row r="13" spans="1:7" ht="12.75" customHeight="1">
      <c r="A13" s="80">
        <v>9</v>
      </c>
      <c r="B13" s="82" t="s">
        <v>306</v>
      </c>
      <c r="C13" s="82" t="s">
        <v>69</v>
      </c>
      <c r="D13" s="84">
        <v>51.5</v>
      </c>
      <c r="E13" s="81">
        <v>36</v>
      </c>
      <c r="F13" s="81">
        <v>70</v>
      </c>
      <c r="G13" s="100">
        <v>36000</v>
      </c>
    </row>
    <row r="14" spans="1:7" ht="25.5" customHeight="1">
      <c r="A14" s="80">
        <v>10</v>
      </c>
      <c r="B14" s="82" t="s">
        <v>307</v>
      </c>
      <c r="C14" s="82" t="s">
        <v>70</v>
      </c>
      <c r="D14" s="85">
        <v>140</v>
      </c>
      <c r="E14" s="85">
        <v>70</v>
      </c>
      <c r="F14" s="85">
        <v>50</v>
      </c>
      <c r="G14" s="100">
        <v>70000</v>
      </c>
    </row>
    <row r="15" spans="1:7" ht="25.5" customHeight="1">
      <c r="A15" s="80">
        <v>11</v>
      </c>
      <c r="B15" s="82" t="s">
        <v>309</v>
      </c>
      <c r="C15" s="82" t="s">
        <v>71</v>
      </c>
      <c r="D15" s="85">
        <v>59.5</v>
      </c>
      <c r="E15" s="85">
        <v>41.65</v>
      </c>
      <c r="F15" s="85">
        <v>70</v>
      </c>
      <c r="G15" s="100">
        <v>42000</v>
      </c>
    </row>
    <row r="16" spans="1:7" ht="12.75" customHeight="1">
      <c r="A16" s="80">
        <v>12</v>
      </c>
      <c r="B16" s="82" t="s">
        <v>308</v>
      </c>
      <c r="C16" s="82" t="s">
        <v>77</v>
      </c>
      <c r="D16" s="85">
        <v>100</v>
      </c>
      <c r="E16" s="85">
        <v>70</v>
      </c>
      <c r="F16" s="85">
        <v>70</v>
      </c>
      <c r="G16" s="100">
        <v>70000</v>
      </c>
    </row>
    <row r="17" spans="1:7" ht="12.75" customHeight="1">
      <c r="A17" s="80">
        <v>13</v>
      </c>
      <c r="B17" s="82" t="s">
        <v>310</v>
      </c>
      <c r="C17" s="82" t="s">
        <v>73</v>
      </c>
      <c r="D17" s="85">
        <v>125</v>
      </c>
      <c r="E17" s="85">
        <v>70</v>
      </c>
      <c r="F17" s="85">
        <v>56</v>
      </c>
      <c r="G17" s="100">
        <v>70000</v>
      </c>
    </row>
    <row r="18" spans="1:7" ht="12.75" customHeight="1">
      <c r="A18" s="80">
        <v>14</v>
      </c>
      <c r="B18" s="82" t="s">
        <v>310</v>
      </c>
      <c r="C18" s="82" t="s">
        <v>72</v>
      </c>
      <c r="D18" s="85">
        <v>178.5</v>
      </c>
      <c r="E18" s="85">
        <v>70</v>
      </c>
      <c r="F18" s="85">
        <v>39</v>
      </c>
      <c r="G18" s="100">
        <v>70000</v>
      </c>
    </row>
    <row r="19" spans="1:7" ht="25.5" customHeight="1">
      <c r="A19" s="80">
        <v>15</v>
      </c>
      <c r="B19" s="82" t="s">
        <v>311</v>
      </c>
      <c r="C19" s="82" t="s">
        <v>74</v>
      </c>
      <c r="D19" s="85">
        <v>150</v>
      </c>
      <c r="E19" s="85">
        <v>70</v>
      </c>
      <c r="F19" s="85">
        <v>47</v>
      </c>
      <c r="G19" s="100">
        <v>70000</v>
      </c>
    </row>
    <row r="20" spans="1:7" ht="39" customHeight="1">
      <c r="A20" s="80">
        <v>16</v>
      </c>
      <c r="B20" s="82" t="s">
        <v>312</v>
      </c>
      <c r="C20" s="90" t="s">
        <v>78</v>
      </c>
      <c r="D20" s="85">
        <v>120</v>
      </c>
      <c r="E20" s="85">
        <v>70</v>
      </c>
      <c r="F20" s="85">
        <v>58</v>
      </c>
      <c r="G20" s="100">
        <v>70000</v>
      </c>
    </row>
    <row r="21" spans="1:7" ht="12.75">
      <c r="A21" s="86"/>
      <c r="B21" s="87" t="s">
        <v>45</v>
      </c>
      <c r="C21" s="86"/>
      <c r="D21" s="86"/>
      <c r="E21" s="86">
        <f>SUM(E5:E20)</f>
        <v>880.7819999999999</v>
      </c>
      <c r="F21" s="86"/>
      <c r="G21" s="87">
        <f>SUM(G5:G20)</f>
        <v>881000</v>
      </c>
    </row>
    <row r="22" ht="12.75">
      <c r="G22" s="57"/>
    </row>
    <row r="23" ht="12.75">
      <c r="B23" s="12"/>
    </row>
  </sheetData>
  <printOptions/>
  <pageMargins left="0.7874015748031497" right="0.7874015748031497" top="0.7874015748031497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43" customWidth="1"/>
    <col min="2" max="2" width="19.140625" style="0" customWidth="1"/>
    <col min="3" max="3" width="8.421875" style="0" customWidth="1"/>
    <col min="4" max="4" width="8.28125" style="0" customWidth="1"/>
    <col min="5" max="5" width="8.421875" style="0" customWidth="1"/>
    <col min="6" max="6" width="7.7109375" style="60" customWidth="1"/>
    <col min="7" max="7" width="8.57421875" style="0" customWidth="1"/>
    <col min="8" max="8" width="8.8515625" style="12" customWidth="1"/>
  </cols>
  <sheetData>
    <row r="1" ht="18" customHeight="1"/>
    <row r="2" spans="1:8" s="47" customFormat="1" ht="14.25" customHeight="1">
      <c r="A2" s="46" t="s">
        <v>216</v>
      </c>
      <c r="H2" s="46"/>
    </row>
    <row r="3" ht="4.5" customHeight="1"/>
    <row r="4" spans="1:8" ht="170.25" customHeight="1">
      <c r="A4" s="4" t="s">
        <v>1</v>
      </c>
      <c r="B4" s="5" t="s">
        <v>165</v>
      </c>
      <c r="C4" s="5" t="s">
        <v>26</v>
      </c>
      <c r="D4" s="5" t="s">
        <v>27</v>
      </c>
      <c r="E4" s="5" t="s">
        <v>166</v>
      </c>
      <c r="F4" s="61" t="s">
        <v>167</v>
      </c>
      <c r="G4" s="5" t="s">
        <v>168</v>
      </c>
      <c r="H4" s="72" t="s">
        <v>222</v>
      </c>
    </row>
    <row r="5" spans="1:8" ht="12.75" customHeight="1">
      <c r="A5" s="62">
        <v>1</v>
      </c>
      <c r="B5" s="37" t="s">
        <v>169</v>
      </c>
      <c r="C5" s="33">
        <v>102180</v>
      </c>
      <c r="D5" s="63">
        <v>71530</v>
      </c>
      <c r="E5" s="64">
        <v>70</v>
      </c>
      <c r="F5" s="39">
        <v>5409</v>
      </c>
      <c r="G5" s="39">
        <v>71520</v>
      </c>
      <c r="H5" s="34">
        <v>71520</v>
      </c>
    </row>
    <row r="6" spans="1:8" ht="12.75" customHeight="1">
      <c r="A6" s="62">
        <v>2</v>
      </c>
      <c r="B6" s="37" t="s">
        <v>170</v>
      </c>
      <c r="C6" s="33">
        <v>100000</v>
      </c>
      <c r="D6" s="63">
        <v>70000</v>
      </c>
      <c r="E6" s="64">
        <v>70</v>
      </c>
      <c r="F6" s="39">
        <v>2617</v>
      </c>
      <c r="G6" s="39">
        <v>71400</v>
      </c>
      <c r="H6" s="34">
        <v>70000</v>
      </c>
    </row>
    <row r="7" spans="1:8" ht="12.75" customHeight="1">
      <c r="A7" s="62">
        <v>3</v>
      </c>
      <c r="B7" s="37" t="s">
        <v>56</v>
      </c>
      <c r="C7" s="33">
        <v>200000</v>
      </c>
      <c r="D7" s="63">
        <v>110000</v>
      </c>
      <c r="E7" s="64">
        <v>55</v>
      </c>
      <c r="F7" s="39">
        <v>17150</v>
      </c>
      <c r="G7" s="39">
        <v>110740</v>
      </c>
      <c r="H7" s="34">
        <v>110000</v>
      </c>
    </row>
    <row r="8" spans="1:8" ht="12.75">
      <c r="A8" s="62">
        <v>4</v>
      </c>
      <c r="B8" s="37" t="s">
        <v>171</v>
      </c>
      <c r="C8" s="33">
        <v>110000</v>
      </c>
      <c r="D8" s="63">
        <v>77000</v>
      </c>
      <c r="E8" s="64">
        <v>70</v>
      </c>
      <c r="F8" s="39">
        <v>9470</v>
      </c>
      <c r="G8" s="39">
        <v>80830</v>
      </c>
      <c r="H8" s="34">
        <v>77000</v>
      </c>
    </row>
    <row r="9" spans="1:8" ht="12.75">
      <c r="A9" s="62">
        <v>5</v>
      </c>
      <c r="B9" s="37" t="s">
        <v>57</v>
      </c>
      <c r="C9" s="33">
        <v>104380</v>
      </c>
      <c r="D9" s="63">
        <v>73000</v>
      </c>
      <c r="E9" s="64">
        <v>70</v>
      </c>
      <c r="F9" s="39">
        <v>3658</v>
      </c>
      <c r="G9" s="39">
        <v>71060</v>
      </c>
      <c r="H9" s="34">
        <v>71060</v>
      </c>
    </row>
    <row r="10" spans="1:8" ht="12.75">
      <c r="A10" s="62">
        <v>6</v>
      </c>
      <c r="B10" s="37" t="s">
        <v>172</v>
      </c>
      <c r="C10" s="33">
        <v>96000</v>
      </c>
      <c r="D10" s="63">
        <v>67200</v>
      </c>
      <c r="E10" s="64">
        <v>70</v>
      </c>
      <c r="F10" s="39">
        <v>3676</v>
      </c>
      <c r="G10" s="39">
        <v>72500</v>
      </c>
      <c r="H10" s="34">
        <v>67200</v>
      </c>
    </row>
    <row r="11" spans="1:9" s="65" customFormat="1" ht="12.75">
      <c r="A11" s="62">
        <v>7</v>
      </c>
      <c r="B11" s="37" t="s">
        <v>173</v>
      </c>
      <c r="C11" s="39">
        <v>300000</v>
      </c>
      <c r="D11" s="63">
        <v>210000</v>
      </c>
      <c r="E11" s="64">
        <v>70</v>
      </c>
      <c r="F11" s="39">
        <v>9182</v>
      </c>
      <c r="G11" s="39">
        <v>80040</v>
      </c>
      <c r="H11" s="34">
        <v>80040</v>
      </c>
      <c r="I11" s="60"/>
    </row>
    <row r="12" spans="1:8" ht="12.75">
      <c r="A12" s="62">
        <v>8</v>
      </c>
      <c r="B12" s="35" t="s">
        <v>174</v>
      </c>
      <c r="C12" s="33">
        <v>118100</v>
      </c>
      <c r="D12" s="63">
        <v>82650</v>
      </c>
      <c r="E12" s="64">
        <v>70</v>
      </c>
      <c r="F12" s="39">
        <v>9060</v>
      </c>
      <c r="G12" s="39">
        <v>76290</v>
      </c>
      <c r="H12" s="34">
        <v>76290</v>
      </c>
    </row>
    <row r="13" spans="1:9" ht="12.75">
      <c r="A13" s="62">
        <v>9</v>
      </c>
      <c r="B13" s="35" t="s">
        <v>58</v>
      </c>
      <c r="C13" s="33">
        <v>115300</v>
      </c>
      <c r="D13" s="63">
        <v>80700</v>
      </c>
      <c r="E13" s="64">
        <v>70</v>
      </c>
      <c r="F13" s="39">
        <v>4552</v>
      </c>
      <c r="G13" s="39">
        <v>79830</v>
      </c>
      <c r="H13" s="34">
        <v>79830</v>
      </c>
      <c r="I13" s="66"/>
    </row>
    <row r="14" spans="1:8" ht="14.25" customHeight="1">
      <c r="A14" s="62">
        <v>10</v>
      </c>
      <c r="B14" s="35" t="s">
        <v>175</v>
      </c>
      <c r="C14" s="33">
        <v>132980</v>
      </c>
      <c r="D14" s="63">
        <v>87980</v>
      </c>
      <c r="E14" s="64">
        <v>66</v>
      </c>
      <c r="F14" s="39">
        <v>16321</v>
      </c>
      <c r="G14" s="39">
        <v>87970</v>
      </c>
      <c r="H14" s="34">
        <v>87970</v>
      </c>
    </row>
    <row r="15" spans="1:8" ht="12.75">
      <c r="A15" s="62">
        <v>11</v>
      </c>
      <c r="B15" s="35" t="s">
        <v>176</v>
      </c>
      <c r="C15" s="33">
        <v>143325</v>
      </c>
      <c r="D15" s="63">
        <v>100327</v>
      </c>
      <c r="E15" s="64">
        <v>70</v>
      </c>
      <c r="F15" s="39">
        <v>37846</v>
      </c>
      <c r="G15" s="39">
        <v>150320</v>
      </c>
      <c r="H15" s="34">
        <v>100320</v>
      </c>
    </row>
    <row r="16" spans="1:8" ht="12.75">
      <c r="A16" s="62">
        <v>12</v>
      </c>
      <c r="B16" s="35" t="s">
        <v>177</v>
      </c>
      <c r="C16" s="33">
        <v>118500</v>
      </c>
      <c r="D16" s="63">
        <v>83000</v>
      </c>
      <c r="E16" s="64">
        <v>70</v>
      </c>
      <c r="F16" s="39">
        <v>12102</v>
      </c>
      <c r="G16" s="39">
        <v>100340</v>
      </c>
      <c r="H16" s="34">
        <v>83000</v>
      </c>
    </row>
    <row r="17" spans="1:8" ht="12.75">
      <c r="A17" s="62">
        <v>13</v>
      </c>
      <c r="B17" s="35" t="s">
        <v>178</v>
      </c>
      <c r="C17" s="33">
        <v>100000</v>
      </c>
      <c r="D17" s="63">
        <v>70000</v>
      </c>
      <c r="E17" s="64">
        <v>70</v>
      </c>
      <c r="F17" s="39">
        <v>5520</v>
      </c>
      <c r="G17" s="39">
        <v>84920</v>
      </c>
      <c r="H17" s="34">
        <v>70000</v>
      </c>
    </row>
    <row r="18" spans="1:8" ht="12.75" customHeight="1">
      <c r="A18" s="62">
        <v>14</v>
      </c>
      <c r="B18" s="35" t="s">
        <v>179</v>
      </c>
      <c r="C18" s="33">
        <v>120000</v>
      </c>
      <c r="D18" s="63">
        <v>78000</v>
      </c>
      <c r="E18" s="64">
        <v>65</v>
      </c>
      <c r="F18" s="39">
        <v>4578</v>
      </c>
      <c r="G18" s="39">
        <v>78090</v>
      </c>
      <c r="H18" s="34">
        <v>78000</v>
      </c>
    </row>
    <row r="19" spans="1:8" ht="12.75">
      <c r="A19" s="62">
        <v>15</v>
      </c>
      <c r="B19" s="35" t="s">
        <v>180</v>
      </c>
      <c r="C19" s="33">
        <v>124300</v>
      </c>
      <c r="D19" s="63">
        <v>87000</v>
      </c>
      <c r="E19" s="64">
        <v>70</v>
      </c>
      <c r="F19" s="39">
        <v>8672</v>
      </c>
      <c r="G19" s="39">
        <v>87010</v>
      </c>
      <c r="H19" s="34">
        <v>87000</v>
      </c>
    </row>
    <row r="20" spans="1:8" s="60" customFormat="1" ht="25.5">
      <c r="A20" s="67">
        <v>16</v>
      </c>
      <c r="B20" s="38" t="s">
        <v>181</v>
      </c>
      <c r="C20" s="39">
        <v>145000</v>
      </c>
      <c r="D20" s="63">
        <v>95000</v>
      </c>
      <c r="E20" s="64">
        <v>66</v>
      </c>
      <c r="F20" s="39">
        <v>15072</v>
      </c>
      <c r="G20" s="39">
        <v>95750</v>
      </c>
      <c r="H20" s="34">
        <v>95000</v>
      </c>
    </row>
    <row r="21" spans="1:8" ht="12.75">
      <c r="A21" s="62">
        <v>17</v>
      </c>
      <c r="B21" s="35" t="s">
        <v>182</v>
      </c>
      <c r="C21" s="33">
        <v>112782</v>
      </c>
      <c r="D21" s="63">
        <v>78000</v>
      </c>
      <c r="E21" s="64">
        <v>69</v>
      </c>
      <c r="F21" s="39">
        <v>19628</v>
      </c>
      <c r="G21" s="39">
        <v>100380</v>
      </c>
      <c r="H21" s="34">
        <v>78000</v>
      </c>
    </row>
    <row r="22" spans="1:8" ht="12.75">
      <c r="A22" s="62">
        <v>18</v>
      </c>
      <c r="B22" s="35" t="s">
        <v>183</v>
      </c>
      <c r="C22" s="33">
        <v>120557</v>
      </c>
      <c r="D22" s="63">
        <v>84390</v>
      </c>
      <c r="E22" s="64">
        <v>70</v>
      </c>
      <c r="F22" s="39">
        <v>14378</v>
      </c>
      <c r="G22" s="39">
        <v>85220</v>
      </c>
      <c r="H22" s="34">
        <v>84390</v>
      </c>
    </row>
    <row r="23" spans="1:8" ht="13.5" customHeight="1">
      <c r="A23" s="62">
        <v>19</v>
      </c>
      <c r="B23" s="35" t="s">
        <v>184</v>
      </c>
      <c r="C23" s="33">
        <v>213000</v>
      </c>
      <c r="D23" s="63">
        <v>149000</v>
      </c>
      <c r="E23" s="64">
        <v>70</v>
      </c>
      <c r="F23" s="39">
        <v>12870</v>
      </c>
      <c r="G23" s="39">
        <v>149060</v>
      </c>
      <c r="H23" s="34">
        <v>149000</v>
      </c>
    </row>
    <row r="24" spans="1:8" ht="27" customHeight="1">
      <c r="A24" s="62">
        <v>20</v>
      </c>
      <c r="B24" s="68" t="s">
        <v>60</v>
      </c>
      <c r="C24" s="33">
        <v>100000</v>
      </c>
      <c r="D24" s="63">
        <v>70000</v>
      </c>
      <c r="E24" s="64">
        <v>70</v>
      </c>
      <c r="F24" s="39">
        <v>3493</v>
      </c>
      <c r="G24" s="39">
        <v>70710</v>
      </c>
      <c r="H24" s="34">
        <v>70000</v>
      </c>
    </row>
    <row r="25" spans="1:8" ht="12.75">
      <c r="A25" s="62">
        <v>21</v>
      </c>
      <c r="B25" s="35" t="s">
        <v>185</v>
      </c>
      <c r="C25" s="33">
        <v>139285</v>
      </c>
      <c r="D25" s="63">
        <v>97500</v>
      </c>
      <c r="E25" s="64">
        <v>70</v>
      </c>
      <c r="F25" s="39">
        <v>7207</v>
      </c>
      <c r="G25" s="39">
        <v>86790</v>
      </c>
      <c r="H25" s="34">
        <v>86790</v>
      </c>
    </row>
    <row r="26" spans="1:8" ht="12.75">
      <c r="A26" s="62">
        <v>22</v>
      </c>
      <c r="B26" s="35" t="s">
        <v>186</v>
      </c>
      <c r="C26" s="33">
        <v>130000</v>
      </c>
      <c r="D26" s="63">
        <v>70000</v>
      </c>
      <c r="E26" s="64">
        <v>54</v>
      </c>
      <c r="F26" s="39">
        <v>6786</v>
      </c>
      <c r="G26" s="39">
        <v>66790</v>
      </c>
      <c r="H26" s="34">
        <v>66790</v>
      </c>
    </row>
    <row r="27" spans="1:8" ht="12.75">
      <c r="A27" s="62">
        <v>23</v>
      </c>
      <c r="B27" s="35" t="s">
        <v>187</v>
      </c>
      <c r="C27" s="33">
        <v>70000</v>
      </c>
      <c r="D27" s="63">
        <v>49000</v>
      </c>
      <c r="E27" s="64">
        <v>70</v>
      </c>
      <c r="F27" s="39">
        <v>7957</v>
      </c>
      <c r="G27" s="39">
        <v>77720</v>
      </c>
      <c r="H27" s="34">
        <v>49000</v>
      </c>
    </row>
    <row r="28" spans="1:8" ht="12.75">
      <c r="A28" s="62">
        <v>24</v>
      </c>
      <c r="B28" s="35" t="s">
        <v>188</v>
      </c>
      <c r="C28" s="33">
        <v>109000</v>
      </c>
      <c r="D28" s="63">
        <v>65000</v>
      </c>
      <c r="E28" s="64">
        <v>60</v>
      </c>
      <c r="F28" s="39">
        <v>12050</v>
      </c>
      <c r="G28" s="39">
        <v>84340</v>
      </c>
      <c r="H28" s="34">
        <v>65000</v>
      </c>
    </row>
    <row r="29" spans="1:8" ht="12.75">
      <c r="A29" s="62">
        <v>25</v>
      </c>
      <c r="B29" s="35" t="s">
        <v>189</v>
      </c>
      <c r="C29" s="33">
        <v>130000</v>
      </c>
      <c r="D29" s="63">
        <v>85278</v>
      </c>
      <c r="E29" s="64">
        <v>66</v>
      </c>
      <c r="F29" s="39">
        <v>6284</v>
      </c>
      <c r="G29" s="39">
        <v>84350</v>
      </c>
      <c r="H29" s="34">
        <v>84350</v>
      </c>
    </row>
    <row r="30" spans="1:8" ht="25.5">
      <c r="A30" s="62">
        <v>26</v>
      </c>
      <c r="B30" s="38" t="s">
        <v>190</v>
      </c>
      <c r="C30" s="33">
        <v>120000</v>
      </c>
      <c r="D30" s="63">
        <v>84000</v>
      </c>
      <c r="E30" s="64">
        <v>70</v>
      </c>
      <c r="F30" s="39">
        <v>32920</v>
      </c>
      <c r="G30" s="39">
        <v>140680</v>
      </c>
      <c r="H30" s="34">
        <v>84000</v>
      </c>
    </row>
    <row r="31" spans="1:8" ht="12.75">
      <c r="A31" s="62">
        <v>27</v>
      </c>
      <c r="B31" s="35" t="s">
        <v>191</v>
      </c>
      <c r="C31" s="33">
        <v>90000</v>
      </c>
      <c r="D31" s="63">
        <v>62940</v>
      </c>
      <c r="E31" s="64">
        <v>70</v>
      </c>
      <c r="F31" s="39">
        <v>1141</v>
      </c>
      <c r="G31" s="39">
        <v>62940</v>
      </c>
      <c r="H31" s="34">
        <v>62940</v>
      </c>
    </row>
    <row r="32" spans="1:8" ht="12.75">
      <c r="A32" s="62">
        <v>28</v>
      </c>
      <c r="B32" s="35" t="s">
        <v>59</v>
      </c>
      <c r="C32" s="33">
        <v>106400</v>
      </c>
      <c r="D32" s="63">
        <v>74500</v>
      </c>
      <c r="E32" s="64">
        <v>70</v>
      </c>
      <c r="F32" s="39">
        <v>7383</v>
      </c>
      <c r="G32" s="39">
        <v>74600</v>
      </c>
      <c r="H32" s="34">
        <v>74500</v>
      </c>
    </row>
    <row r="33" spans="1:8" ht="12" customHeight="1">
      <c r="A33" s="62">
        <v>29</v>
      </c>
      <c r="B33" s="35" t="s">
        <v>192</v>
      </c>
      <c r="C33" s="33">
        <v>116000</v>
      </c>
      <c r="D33" s="63">
        <v>81000</v>
      </c>
      <c r="E33" s="64">
        <v>70</v>
      </c>
      <c r="F33" s="39">
        <v>16314</v>
      </c>
      <c r="G33" s="39">
        <v>78200</v>
      </c>
      <c r="H33" s="34">
        <v>78000</v>
      </c>
    </row>
    <row r="34" spans="1:8" ht="12" customHeight="1">
      <c r="A34" s="69">
        <v>30</v>
      </c>
      <c r="B34" s="35" t="s">
        <v>193</v>
      </c>
      <c r="C34" s="33">
        <v>74000</v>
      </c>
      <c r="D34" s="63">
        <v>51800</v>
      </c>
      <c r="E34" s="64">
        <v>70</v>
      </c>
      <c r="F34" s="39">
        <v>4800</v>
      </c>
      <c r="G34" s="39">
        <v>73970</v>
      </c>
      <c r="H34" s="34">
        <v>51800</v>
      </c>
    </row>
    <row r="35" spans="1:8" ht="12" customHeight="1">
      <c r="A35" s="69">
        <v>31</v>
      </c>
      <c r="B35" s="35" t="s">
        <v>194</v>
      </c>
      <c r="C35" s="33">
        <v>250000</v>
      </c>
      <c r="D35" s="63">
        <v>175000</v>
      </c>
      <c r="E35" s="64">
        <v>70</v>
      </c>
      <c r="F35" s="39">
        <v>2977</v>
      </c>
      <c r="G35" s="39">
        <v>72590</v>
      </c>
      <c r="H35" s="34">
        <v>72590</v>
      </c>
    </row>
    <row r="36" spans="1:8" ht="12.75">
      <c r="A36" s="69">
        <v>32</v>
      </c>
      <c r="B36" s="37" t="s">
        <v>195</v>
      </c>
      <c r="C36" s="33">
        <v>345000</v>
      </c>
      <c r="D36" s="63">
        <v>116000</v>
      </c>
      <c r="E36" s="64">
        <v>34</v>
      </c>
      <c r="F36" s="39">
        <v>39298</v>
      </c>
      <c r="G36" s="39">
        <v>116220</v>
      </c>
      <c r="H36" s="34">
        <v>116000</v>
      </c>
    </row>
    <row r="37" spans="1:8" ht="12.75">
      <c r="A37" s="69">
        <v>33</v>
      </c>
      <c r="B37" s="37" t="s">
        <v>196</v>
      </c>
      <c r="C37" s="33">
        <v>91700</v>
      </c>
      <c r="D37" s="63">
        <v>64160</v>
      </c>
      <c r="E37" s="64">
        <v>70</v>
      </c>
      <c r="F37" s="39">
        <v>5312</v>
      </c>
      <c r="G37" s="39">
        <v>72980</v>
      </c>
      <c r="H37" s="34">
        <v>64160</v>
      </c>
    </row>
    <row r="38" spans="1:8" ht="12.75">
      <c r="A38" s="69">
        <v>34</v>
      </c>
      <c r="B38" s="56">
        <v>1866</v>
      </c>
      <c r="C38" s="33">
        <v>100000</v>
      </c>
      <c r="D38" s="63">
        <v>69000</v>
      </c>
      <c r="E38" s="64">
        <v>69</v>
      </c>
      <c r="F38" s="39">
        <v>3123</v>
      </c>
      <c r="G38" s="39">
        <v>69820</v>
      </c>
      <c r="H38" s="34">
        <v>69000</v>
      </c>
    </row>
    <row r="39" spans="1:8" ht="12.75">
      <c r="A39" s="70"/>
      <c r="B39" s="88" t="s">
        <v>45</v>
      </c>
      <c r="H39" s="71">
        <f>SUM(H5:H38)</f>
        <v>2710540</v>
      </c>
    </row>
    <row r="40" spans="1:8" ht="12.75">
      <c r="A40" s="70"/>
      <c r="B40" s="11"/>
      <c r="H40" s="71"/>
    </row>
    <row r="41" ht="12.75">
      <c r="B41" s="12"/>
    </row>
  </sheetData>
  <printOptions/>
  <pageMargins left="0.5" right="0.5905511811023623" top="0.5905511811023623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24.8515625" style="0" customWidth="1"/>
    <col min="4" max="4" width="8.8515625" style="0" bestFit="1" customWidth="1"/>
    <col min="6" max="6" width="8.8515625" style="0" customWidth="1"/>
    <col min="7" max="7" width="11.28125" style="12" customWidth="1"/>
    <col min="8" max="8" width="0" style="0" hidden="1" customWidth="1"/>
  </cols>
  <sheetData>
    <row r="1" ht="18" customHeight="1"/>
    <row r="2" spans="1:7" s="3" customFormat="1" ht="15.75">
      <c r="A2" s="2" t="s">
        <v>219</v>
      </c>
      <c r="G2" s="2"/>
    </row>
    <row r="3" ht="7.5" customHeight="1"/>
    <row r="4" spans="1:8" ht="123" customHeight="1">
      <c r="A4" s="4" t="s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  <c r="G4" s="72" t="s">
        <v>222</v>
      </c>
      <c r="H4" s="61" t="s">
        <v>218</v>
      </c>
    </row>
    <row r="5" spans="1:8" ht="14.25" customHeight="1">
      <c r="A5" s="92">
        <v>1</v>
      </c>
      <c r="B5" s="81" t="s">
        <v>100</v>
      </c>
      <c r="C5" s="81" t="s">
        <v>208</v>
      </c>
      <c r="D5" s="93">
        <v>1507</v>
      </c>
      <c r="E5" s="94">
        <v>1130.25</v>
      </c>
      <c r="F5" s="93">
        <v>75</v>
      </c>
      <c r="G5" s="99">
        <v>1130250</v>
      </c>
      <c r="H5">
        <v>1130250</v>
      </c>
    </row>
    <row r="6" spans="1:8" ht="26.25" customHeight="1">
      <c r="A6" s="92">
        <v>2</v>
      </c>
      <c r="B6" s="82" t="s">
        <v>83</v>
      </c>
      <c r="C6" s="82" t="s">
        <v>204</v>
      </c>
      <c r="D6" s="93">
        <v>1200</v>
      </c>
      <c r="E6" s="93">
        <v>900</v>
      </c>
      <c r="F6" s="93">
        <v>90</v>
      </c>
      <c r="G6" s="99">
        <v>900000</v>
      </c>
      <c r="H6" s="32">
        <f>H5+G6</f>
        <v>2030250</v>
      </c>
    </row>
    <row r="7" spans="1:8" ht="14.25" customHeight="1">
      <c r="A7" s="95">
        <v>3</v>
      </c>
      <c r="B7" s="81" t="s">
        <v>61</v>
      </c>
      <c r="C7" s="81" t="s">
        <v>214</v>
      </c>
      <c r="D7" s="96">
        <v>1725</v>
      </c>
      <c r="E7" s="97">
        <v>1294.125</v>
      </c>
      <c r="F7" s="96">
        <v>75</v>
      </c>
      <c r="G7" s="100">
        <v>1294125</v>
      </c>
      <c r="H7" s="32">
        <f aca="true" t="shared" si="0" ref="H7:H20">H6+G7</f>
        <v>3324375</v>
      </c>
    </row>
    <row r="8" spans="1:8" ht="14.25" customHeight="1">
      <c r="A8" s="92">
        <v>4</v>
      </c>
      <c r="B8" s="81" t="s">
        <v>24</v>
      </c>
      <c r="C8" s="81" t="s">
        <v>205</v>
      </c>
      <c r="D8" s="93">
        <v>3850</v>
      </c>
      <c r="E8" s="93">
        <v>1500</v>
      </c>
      <c r="F8" s="93">
        <v>64</v>
      </c>
      <c r="G8" s="99">
        <v>1500000</v>
      </c>
      <c r="H8" s="32">
        <f t="shared" si="0"/>
        <v>4824375</v>
      </c>
    </row>
    <row r="9" spans="1:8" ht="14.25" customHeight="1" thickBot="1">
      <c r="A9" s="106">
        <v>5</v>
      </c>
      <c r="B9" s="107" t="s">
        <v>202</v>
      </c>
      <c r="C9" s="107" t="s">
        <v>203</v>
      </c>
      <c r="D9" s="108">
        <v>100</v>
      </c>
      <c r="E9" s="108">
        <v>75</v>
      </c>
      <c r="F9" s="108">
        <v>75</v>
      </c>
      <c r="G9" s="109">
        <v>75000</v>
      </c>
      <c r="H9" s="91">
        <f t="shared" si="0"/>
        <v>4899375</v>
      </c>
    </row>
    <row r="10" spans="1:8" ht="14.25" customHeight="1">
      <c r="A10" s="128"/>
      <c r="B10" s="142" t="s">
        <v>45</v>
      </c>
      <c r="C10" s="129"/>
      <c r="D10" s="130"/>
      <c r="E10" s="130"/>
      <c r="F10" s="130"/>
      <c r="G10" s="131">
        <f>SUM(G5:G9)</f>
        <v>4899375</v>
      </c>
      <c r="H10" s="132"/>
    </row>
    <row r="11" spans="1:8" ht="14.25" customHeight="1">
      <c r="A11" s="133"/>
      <c r="B11" s="134"/>
      <c r="C11" s="134"/>
      <c r="D11" s="135"/>
      <c r="E11" s="135"/>
      <c r="F11" s="135"/>
      <c r="G11" s="136"/>
      <c r="H11" s="125"/>
    </row>
    <row r="12" spans="1:18" ht="27.75" customHeight="1">
      <c r="A12" s="239" t="s">
        <v>224</v>
      </c>
      <c r="B12" s="240"/>
      <c r="C12" s="240"/>
      <c r="D12" s="240"/>
      <c r="E12" s="240"/>
      <c r="F12" s="240"/>
      <c r="G12" s="240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8" ht="14.25" customHeight="1">
      <c r="A13" s="133"/>
      <c r="B13" s="134"/>
      <c r="C13" s="134"/>
      <c r="D13" s="135"/>
      <c r="E13" s="135"/>
      <c r="F13" s="135"/>
      <c r="G13" s="136"/>
      <c r="H13" s="125"/>
    </row>
    <row r="14" spans="1:8" ht="14.25" customHeight="1">
      <c r="A14" s="137"/>
      <c r="B14" s="138"/>
      <c r="C14" s="138"/>
      <c r="D14" s="139"/>
      <c r="E14" s="139"/>
      <c r="F14" s="139"/>
      <c r="G14" s="140"/>
      <c r="H14" s="141"/>
    </row>
    <row r="15" spans="1:8" ht="14.25" customHeight="1">
      <c r="A15" s="102">
        <v>6</v>
      </c>
      <c r="B15" s="103" t="s">
        <v>3</v>
      </c>
      <c r="C15" s="103" t="s">
        <v>210</v>
      </c>
      <c r="D15" s="104">
        <v>250</v>
      </c>
      <c r="E15" s="104">
        <v>175</v>
      </c>
      <c r="F15" s="104">
        <v>70</v>
      </c>
      <c r="G15" s="105">
        <v>175000</v>
      </c>
      <c r="H15" s="32">
        <f>H9+G15</f>
        <v>5074375</v>
      </c>
    </row>
    <row r="16" spans="1:8" ht="14.25" customHeight="1">
      <c r="A16" s="95">
        <v>7</v>
      </c>
      <c r="B16" s="81" t="s">
        <v>16</v>
      </c>
      <c r="C16" s="81" t="s">
        <v>213</v>
      </c>
      <c r="D16" s="85">
        <v>500</v>
      </c>
      <c r="E16" s="85">
        <v>375</v>
      </c>
      <c r="F16" s="96">
        <v>75</v>
      </c>
      <c r="G16" s="100">
        <v>375000</v>
      </c>
      <c r="H16" s="32">
        <f t="shared" si="0"/>
        <v>5449375</v>
      </c>
    </row>
    <row r="17" spans="1:8" ht="14.25" customHeight="1">
      <c r="A17" s="92">
        <v>8</v>
      </c>
      <c r="B17" s="81" t="s">
        <v>84</v>
      </c>
      <c r="C17" s="81" t="s">
        <v>206</v>
      </c>
      <c r="D17" s="93">
        <v>1056</v>
      </c>
      <c r="E17" s="93">
        <v>726</v>
      </c>
      <c r="F17" s="93">
        <v>69</v>
      </c>
      <c r="G17" s="99">
        <v>726000</v>
      </c>
      <c r="H17" s="32">
        <f t="shared" si="0"/>
        <v>6175375</v>
      </c>
    </row>
    <row r="18" spans="1:8" ht="14.25" customHeight="1">
      <c r="A18" s="92">
        <v>9</v>
      </c>
      <c r="B18" s="81" t="s">
        <v>123</v>
      </c>
      <c r="C18" s="81" t="s">
        <v>209</v>
      </c>
      <c r="D18" s="93">
        <v>1000</v>
      </c>
      <c r="E18" s="93">
        <v>750</v>
      </c>
      <c r="F18" s="93">
        <v>75</v>
      </c>
      <c r="G18" s="99">
        <v>750000</v>
      </c>
      <c r="H18" s="32">
        <f t="shared" si="0"/>
        <v>6925375</v>
      </c>
    </row>
    <row r="19" spans="1:8" ht="14.25" customHeight="1">
      <c r="A19" s="95">
        <v>10</v>
      </c>
      <c r="B19" s="81" t="s">
        <v>211</v>
      </c>
      <c r="C19" s="81" t="s">
        <v>212</v>
      </c>
      <c r="D19" s="96">
        <v>2850</v>
      </c>
      <c r="E19" s="96">
        <v>1500</v>
      </c>
      <c r="F19" s="85">
        <v>53</v>
      </c>
      <c r="G19" s="100">
        <v>1500000</v>
      </c>
      <c r="H19" s="32">
        <f t="shared" si="0"/>
        <v>8425375</v>
      </c>
    </row>
    <row r="20" spans="1:8" ht="14.25" customHeight="1">
      <c r="A20" s="92">
        <v>11</v>
      </c>
      <c r="B20" s="81" t="s">
        <v>37</v>
      </c>
      <c r="C20" s="81" t="s">
        <v>207</v>
      </c>
      <c r="D20" s="98">
        <v>561.5</v>
      </c>
      <c r="E20" s="94">
        <v>421.125</v>
      </c>
      <c r="F20" s="93">
        <v>75</v>
      </c>
      <c r="G20" s="99">
        <v>421125</v>
      </c>
      <c r="H20" s="32">
        <f t="shared" si="0"/>
        <v>8846500</v>
      </c>
    </row>
    <row r="21" spans="2:7" ht="14.25" customHeight="1">
      <c r="B21" s="124" t="s">
        <v>45</v>
      </c>
      <c r="E21" s="127">
        <f>SUM(E15:E20)</f>
        <v>3947.125</v>
      </c>
      <c r="F21" s="73"/>
      <c r="G21" s="101">
        <f>SUM(G15:G20)</f>
        <v>3947125</v>
      </c>
    </row>
    <row r="22" spans="2:7" ht="12.75">
      <c r="B22" s="12"/>
      <c r="F22" s="32"/>
      <c r="G22" s="71"/>
    </row>
  </sheetData>
  <mergeCells count="1">
    <mergeCell ref="A12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43" customWidth="1"/>
    <col min="2" max="2" width="24.421875" style="0" customWidth="1"/>
    <col min="3" max="3" width="9.140625" style="12" customWidth="1"/>
    <col min="4" max="4" width="8.8515625" style="0" customWidth="1"/>
  </cols>
  <sheetData>
    <row r="1" ht="18" customHeight="1"/>
    <row r="2" spans="1:8" s="47" customFormat="1" ht="36" customHeight="1">
      <c r="A2" s="241" t="s">
        <v>220</v>
      </c>
      <c r="B2" s="242"/>
      <c r="C2" s="242"/>
      <c r="D2" s="242"/>
      <c r="E2" s="242"/>
      <c r="F2" s="242"/>
      <c r="G2" s="242"/>
      <c r="H2" s="242"/>
    </row>
    <row r="3" ht="8.25" customHeight="1"/>
    <row r="4" spans="1:3" s="11" customFormat="1" ht="125.25" customHeight="1">
      <c r="A4" s="4" t="s">
        <v>1</v>
      </c>
      <c r="B4" s="5" t="s">
        <v>0</v>
      </c>
      <c r="C4" s="110" t="s">
        <v>222</v>
      </c>
    </row>
    <row r="5" spans="1:3" s="11" customFormat="1" ht="12.75" customHeight="1">
      <c r="A5" s="44">
        <v>1</v>
      </c>
      <c r="B5" s="37" t="s">
        <v>79</v>
      </c>
      <c r="C5" s="34">
        <v>3000</v>
      </c>
    </row>
    <row r="6" spans="1:3" s="11" customFormat="1" ht="12.75" customHeight="1">
      <c r="A6" s="44">
        <v>2</v>
      </c>
      <c r="B6" s="37" t="s">
        <v>17</v>
      </c>
      <c r="C6" s="34">
        <v>18000</v>
      </c>
    </row>
    <row r="7" spans="1:4" ht="12.75" customHeight="1">
      <c r="A7" s="44">
        <v>3</v>
      </c>
      <c r="B7" s="37" t="s">
        <v>80</v>
      </c>
      <c r="C7" s="34">
        <v>3000</v>
      </c>
      <c r="D7" s="11"/>
    </row>
    <row r="8" spans="1:4" ht="12.75" customHeight="1">
      <c r="A8" s="44">
        <v>4</v>
      </c>
      <c r="B8" s="37" t="s">
        <v>81</v>
      </c>
      <c r="C8" s="34">
        <v>3000</v>
      </c>
      <c r="D8" s="11"/>
    </row>
    <row r="9" spans="1:4" ht="12.75" customHeight="1">
      <c r="A9" s="44">
        <v>5</v>
      </c>
      <c r="B9" s="37" t="s">
        <v>11</v>
      </c>
      <c r="C9" s="34">
        <v>18000</v>
      </c>
      <c r="D9" s="11"/>
    </row>
    <row r="10" spans="1:4" ht="12.75">
      <c r="A10" s="44">
        <v>6</v>
      </c>
      <c r="B10" s="35" t="s">
        <v>35</v>
      </c>
      <c r="C10" s="34">
        <v>12000</v>
      </c>
      <c r="D10" s="11"/>
    </row>
    <row r="11" spans="1:4" ht="12.75">
      <c r="A11" s="44">
        <v>7</v>
      </c>
      <c r="B11" s="35" t="s">
        <v>82</v>
      </c>
      <c r="C11" s="34">
        <v>6000</v>
      </c>
      <c r="D11" s="11"/>
    </row>
    <row r="12" spans="1:4" ht="12.75">
      <c r="A12" s="44">
        <v>8</v>
      </c>
      <c r="B12" s="35" t="s">
        <v>6</v>
      </c>
      <c r="C12" s="34">
        <v>18000</v>
      </c>
      <c r="D12" s="11"/>
    </row>
    <row r="13" spans="1:4" ht="12.75">
      <c r="A13" s="44">
        <v>9</v>
      </c>
      <c r="B13" s="35" t="s">
        <v>83</v>
      </c>
      <c r="C13" s="40">
        <v>18000</v>
      </c>
      <c r="D13" s="11"/>
    </row>
    <row r="14" spans="1:4" ht="12.75">
      <c r="A14" s="44">
        <v>10</v>
      </c>
      <c r="B14" s="35" t="s">
        <v>24</v>
      </c>
      <c r="C14" s="40">
        <v>18000</v>
      </c>
      <c r="D14" s="11"/>
    </row>
    <row r="15" spans="1:4" ht="12.75">
      <c r="A15" s="44">
        <v>11</v>
      </c>
      <c r="B15" s="35" t="s">
        <v>84</v>
      </c>
      <c r="C15" s="34">
        <v>18000</v>
      </c>
      <c r="D15" s="11"/>
    </row>
    <row r="16" spans="1:4" ht="12.75">
      <c r="A16" s="44">
        <v>12</v>
      </c>
      <c r="B16" s="35" t="s">
        <v>36</v>
      </c>
      <c r="C16" s="34">
        <v>9000</v>
      </c>
      <c r="D16" s="11"/>
    </row>
    <row r="17" spans="1:4" ht="12.75">
      <c r="A17" s="44">
        <v>13</v>
      </c>
      <c r="B17" s="35" t="s">
        <v>86</v>
      </c>
      <c r="C17" s="34">
        <v>6000</v>
      </c>
      <c r="D17" s="11"/>
    </row>
    <row r="18" spans="1:4" ht="12.75">
      <c r="A18" s="44">
        <v>14</v>
      </c>
      <c r="B18" s="35" t="s">
        <v>87</v>
      </c>
      <c r="C18" s="34">
        <v>3000</v>
      </c>
      <c r="D18" s="11"/>
    </row>
    <row r="19" spans="1:4" ht="12.75">
      <c r="A19" s="44">
        <v>15</v>
      </c>
      <c r="B19" s="35" t="s">
        <v>85</v>
      </c>
      <c r="C19" s="34">
        <v>6000</v>
      </c>
      <c r="D19" s="11"/>
    </row>
    <row r="20" spans="1:4" ht="12.75">
      <c r="A20" s="44">
        <v>16</v>
      </c>
      <c r="B20" s="35" t="s">
        <v>37</v>
      </c>
      <c r="C20" s="34">
        <v>18000</v>
      </c>
      <c r="D20" s="11"/>
    </row>
    <row r="21" spans="1:4" ht="12.75">
      <c r="A21" s="44">
        <v>17</v>
      </c>
      <c r="B21" s="35" t="s">
        <v>10</v>
      </c>
      <c r="C21" s="34">
        <v>12000</v>
      </c>
      <c r="D21" s="11"/>
    </row>
    <row r="22" spans="1:4" ht="12.75">
      <c r="A22" s="44">
        <v>18</v>
      </c>
      <c r="B22" s="35" t="s">
        <v>2</v>
      </c>
      <c r="C22" s="34">
        <v>18000</v>
      </c>
      <c r="D22" s="11"/>
    </row>
    <row r="23" spans="1:4" ht="15" customHeight="1">
      <c r="A23" s="44">
        <v>19</v>
      </c>
      <c r="B23" s="35" t="s">
        <v>13</v>
      </c>
      <c r="C23" s="34">
        <v>48000</v>
      </c>
      <c r="D23" s="11"/>
    </row>
    <row r="24" spans="1:4" ht="12.75">
      <c r="A24" s="44">
        <v>20</v>
      </c>
      <c r="B24" s="35" t="s">
        <v>88</v>
      </c>
      <c r="C24" s="34">
        <v>18000</v>
      </c>
      <c r="D24" s="11"/>
    </row>
    <row r="25" spans="1:4" ht="12.75">
      <c r="A25" s="44">
        <v>21</v>
      </c>
      <c r="B25" s="35" t="s">
        <v>89</v>
      </c>
      <c r="C25" s="34">
        <v>18000</v>
      </c>
      <c r="D25" s="11"/>
    </row>
    <row r="26" spans="1:4" ht="12.75">
      <c r="A26" s="44">
        <v>22</v>
      </c>
      <c r="B26" s="35" t="s">
        <v>38</v>
      </c>
      <c r="C26" s="34">
        <v>12000</v>
      </c>
      <c r="D26" s="11"/>
    </row>
    <row r="27" spans="1:4" ht="12.75">
      <c r="A27" s="44">
        <v>23</v>
      </c>
      <c r="B27" s="35" t="s">
        <v>90</v>
      </c>
      <c r="C27" s="34">
        <v>18000</v>
      </c>
      <c r="D27" s="11"/>
    </row>
    <row r="28" spans="1:4" ht="12.75" customHeight="1">
      <c r="A28" s="44">
        <v>24</v>
      </c>
      <c r="B28" s="37" t="s">
        <v>91</v>
      </c>
      <c r="C28" s="40">
        <v>3000</v>
      </c>
      <c r="D28" s="11"/>
    </row>
    <row r="29" spans="1:4" ht="12.75">
      <c r="A29" s="44">
        <v>25</v>
      </c>
      <c r="B29" s="37" t="s">
        <v>92</v>
      </c>
      <c r="C29" s="34">
        <v>3000</v>
      </c>
      <c r="D29" s="11"/>
    </row>
    <row r="30" spans="1:4" ht="12.75">
      <c r="A30" s="44">
        <v>26</v>
      </c>
      <c r="B30" s="37" t="s">
        <v>22</v>
      </c>
      <c r="C30" s="34">
        <v>18000</v>
      </c>
      <c r="D30" s="11"/>
    </row>
    <row r="31" spans="1:4" ht="12.75">
      <c r="A31" s="44">
        <v>27</v>
      </c>
      <c r="B31" s="37" t="s">
        <v>25</v>
      </c>
      <c r="C31" s="34">
        <v>12000</v>
      </c>
      <c r="D31" s="11"/>
    </row>
    <row r="32" spans="1:4" ht="12.75">
      <c r="A32" s="44">
        <v>28</v>
      </c>
      <c r="B32" s="37" t="s">
        <v>39</v>
      </c>
      <c r="C32" s="34">
        <v>6000</v>
      </c>
      <c r="D32" s="11"/>
    </row>
    <row r="33" spans="1:4" ht="12.75">
      <c r="A33" s="44">
        <v>29</v>
      </c>
      <c r="B33" s="37" t="s">
        <v>30</v>
      </c>
      <c r="C33" s="34">
        <v>3000</v>
      </c>
      <c r="D33" s="11"/>
    </row>
    <row r="34" spans="1:4" ht="12.75">
      <c r="A34" s="44">
        <v>30</v>
      </c>
      <c r="B34" s="37" t="s">
        <v>93</v>
      </c>
      <c r="C34" s="34">
        <v>3000</v>
      </c>
      <c r="D34" s="11"/>
    </row>
    <row r="35" spans="1:4" ht="12.75">
      <c r="A35" s="44">
        <v>31</v>
      </c>
      <c r="B35" s="37" t="s">
        <v>94</v>
      </c>
      <c r="C35" s="34">
        <v>18000</v>
      </c>
      <c r="D35" s="11"/>
    </row>
    <row r="36" spans="1:4" ht="12.75">
      <c r="A36" s="44">
        <v>32</v>
      </c>
      <c r="B36" s="37" t="s">
        <v>95</v>
      </c>
      <c r="C36" s="34">
        <v>18000</v>
      </c>
      <c r="D36" s="11"/>
    </row>
    <row r="37" spans="1:4" ht="12.75">
      <c r="A37" s="44">
        <v>33</v>
      </c>
      <c r="B37" s="37" t="s">
        <v>40</v>
      </c>
      <c r="C37" s="34">
        <v>9000</v>
      </c>
      <c r="D37" s="11"/>
    </row>
    <row r="38" spans="1:4" ht="12.75">
      <c r="A38" s="44">
        <v>34</v>
      </c>
      <c r="B38" s="37" t="s">
        <v>96</v>
      </c>
      <c r="C38" s="34">
        <v>6000</v>
      </c>
      <c r="D38" s="11"/>
    </row>
    <row r="39" spans="1:4" ht="12.75">
      <c r="A39" s="44">
        <v>35</v>
      </c>
      <c r="B39" s="37" t="s">
        <v>97</v>
      </c>
      <c r="C39" s="34">
        <v>12000</v>
      </c>
      <c r="D39" s="11"/>
    </row>
    <row r="40" spans="1:4" ht="12.75">
      <c r="A40" s="44">
        <v>36</v>
      </c>
      <c r="B40" s="37" t="s">
        <v>41</v>
      </c>
      <c r="C40" s="34">
        <v>12000</v>
      </c>
      <c r="D40" s="11"/>
    </row>
    <row r="41" spans="1:4" ht="12.75">
      <c r="A41" s="44">
        <v>37</v>
      </c>
      <c r="B41" s="37" t="s">
        <v>9</v>
      </c>
      <c r="C41" s="34">
        <v>18000</v>
      </c>
      <c r="D41" s="11"/>
    </row>
    <row r="42" spans="1:4" ht="12.75">
      <c r="A42" s="44">
        <v>38</v>
      </c>
      <c r="B42" s="37" t="s">
        <v>23</v>
      </c>
      <c r="C42" s="34">
        <v>18000</v>
      </c>
      <c r="D42" s="11"/>
    </row>
    <row r="43" spans="1:4" ht="12.75">
      <c r="A43" s="44">
        <v>39</v>
      </c>
      <c r="B43" s="37" t="s">
        <v>98</v>
      </c>
      <c r="C43" s="34">
        <v>18000</v>
      </c>
      <c r="D43" s="11"/>
    </row>
    <row r="44" spans="1:4" ht="12.75">
      <c r="A44" s="44">
        <v>40</v>
      </c>
      <c r="B44" s="37" t="s">
        <v>99</v>
      </c>
      <c r="C44" s="34">
        <v>18000</v>
      </c>
      <c r="D44" s="11"/>
    </row>
    <row r="45" spans="1:4" ht="12.75" customHeight="1">
      <c r="A45" s="44">
        <v>41</v>
      </c>
      <c r="B45" s="37" t="s">
        <v>100</v>
      </c>
      <c r="C45" s="34">
        <v>24000</v>
      </c>
      <c r="D45" s="11"/>
    </row>
    <row r="46" spans="1:4" ht="12.75">
      <c r="A46" s="44">
        <v>42</v>
      </c>
      <c r="B46" s="37" t="s">
        <v>101</v>
      </c>
      <c r="C46" s="34">
        <v>6000</v>
      </c>
      <c r="D46" s="11"/>
    </row>
    <row r="47" spans="1:4" ht="12.75">
      <c r="A47" s="44">
        <v>43</v>
      </c>
      <c r="B47" s="37" t="s">
        <v>102</v>
      </c>
      <c r="C47" s="34">
        <v>18000</v>
      </c>
      <c r="D47" s="11"/>
    </row>
    <row r="48" spans="1:4" ht="12.75">
      <c r="A48" s="44">
        <v>44</v>
      </c>
      <c r="B48" s="37" t="s">
        <v>3</v>
      </c>
      <c r="C48" s="34">
        <v>12000</v>
      </c>
      <c r="D48" s="11"/>
    </row>
    <row r="49" spans="1:4" ht="12.75">
      <c r="A49" s="44">
        <v>45</v>
      </c>
      <c r="B49" s="37" t="s">
        <v>103</v>
      </c>
      <c r="C49" s="34">
        <v>18000</v>
      </c>
      <c r="D49" s="11"/>
    </row>
    <row r="50" spans="1:4" ht="12.75" customHeight="1">
      <c r="A50" s="44">
        <v>46</v>
      </c>
      <c r="B50" s="37" t="s">
        <v>4</v>
      </c>
      <c r="C50" s="34">
        <v>21000</v>
      </c>
      <c r="D50" s="11"/>
    </row>
    <row r="51" spans="1:4" ht="12.75">
      <c r="A51" s="44">
        <v>47</v>
      </c>
      <c r="B51" s="37" t="s">
        <v>104</v>
      </c>
      <c r="C51" s="34">
        <v>18000</v>
      </c>
      <c r="D51" s="11"/>
    </row>
    <row r="52" spans="1:4" ht="12.75">
      <c r="A52" s="44">
        <v>48</v>
      </c>
      <c r="B52" s="37" t="s">
        <v>21</v>
      </c>
      <c r="C52" s="34">
        <v>18000</v>
      </c>
      <c r="D52" s="11"/>
    </row>
    <row r="53" spans="1:4" ht="12.75">
      <c r="A53" s="44">
        <v>49</v>
      </c>
      <c r="B53" s="37" t="s">
        <v>33</v>
      </c>
      <c r="C53" s="34">
        <v>6000</v>
      </c>
      <c r="D53" s="11"/>
    </row>
    <row r="54" spans="1:4" ht="12.75">
      <c r="A54" s="44">
        <v>50</v>
      </c>
      <c r="B54" s="37" t="s">
        <v>105</v>
      </c>
      <c r="C54" s="34">
        <v>18000</v>
      </c>
      <c r="D54" s="11"/>
    </row>
    <row r="55" spans="1:4" ht="12.75">
      <c r="A55" s="44">
        <v>51</v>
      </c>
      <c r="B55" s="37" t="s">
        <v>42</v>
      </c>
      <c r="C55" s="34">
        <v>18000</v>
      </c>
      <c r="D55" s="11"/>
    </row>
    <row r="56" spans="1:4" ht="12.75">
      <c r="A56" s="44">
        <v>52</v>
      </c>
      <c r="B56" s="37" t="s">
        <v>43</v>
      </c>
      <c r="C56" s="34">
        <v>3000</v>
      </c>
      <c r="D56" s="11"/>
    </row>
    <row r="57" spans="1:4" ht="12.75">
      <c r="A57" s="44">
        <v>53</v>
      </c>
      <c r="B57" s="37" t="s">
        <v>16</v>
      </c>
      <c r="C57" s="34">
        <v>6000</v>
      </c>
      <c r="D57" s="11"/>
    </row>
    <row r="58" spans="1:4" ht="12.75">
      <c r="A58" s="44">
        <v>54</v>
      </c>
      <c r="B58" s="37" t="s">
        <v>15</v>
      </c>
      <c r="C58" s="34">
        <v>18000</v>
      </c>
      <c r="D58" s="11"/>
    </row>
    <row r="59" spans="1:4" ht="12.75" customHeight="1">
      <c r="A59" s="44">
        <v>55</v>
      </c>
      <c r="B59" s="37" t="s">
        <v>14</v>
      </c>
      <c r="C59" s="34">
        <v>18000</v>
      </c>
      <c r="D59" s="11"/>
    </row>
    <row r="60" spans="1:4" ht="12.75">
      <c r="A60" s="44">
        <v>56</v>
      </c>
      <c r="B60" s="37" t="s">
        <v>106</v>
      </c>
      <c r="C60" s="40">
        <v>6000</v>
      </c>
      <c r="D60" s="11"/>
    </row>
    <row r="61" spans="1:4" ht="12.75">
      <c r="A61" s="44">
        <v>57</v>
      </c>
      <c r="B61" s="37" t="s">
        <v>107</v>
      </c>
      <c r="C61" s="34">
        <v>3000</v>
      </c>
      <c r="D61" s="11"/>
    </row>
    <row r="62" spans="1:4" ht="12.75">
      <c r="A62" s="44">
        <v>58</v>
      </c>
      <c r="B62" s="41" t="s">
        <v>108</v>
      </c>
      <c r="C62" s="34">
        <v>12000</v>
      </c>
      <c r="D62" s="11"/>
    </row>
    <row r="63" spans="1:4" ht="12.75">
      <c r="A63" s="44">
        <v>59</v>
      </c>
      <c r="B63" s="37" t="s">
        <v>109</v>
      </c>
      <c r="C63" s="34">
        <v>6000</v>
      </c>
      <c r="D63" s="11"/>
    </row>
    <row r="64" spans="1:4" ht="12.75">
      <c r="A64" s="44">
        <v>60</v>
      </c>
      <c r="B64" s="37" t="s">
        <v>110</v>
      </c>
      <c r="C64" s="34">
        <v>18000</v>
      </c>
      <c r="D64" s="11"/>
    </row>
    <row r="65" spans="1:4" ht="12.75">
      <c r="A65" s="44">
        <v>61</v>
      </c>
      <c r="B65" s="37" t="s">
        <v>5</v>
      </c>
      <c r="C65" s="34">
        <v>18000</v>
      </c>
      <c r="D65" s="11"/>
    </row>
    <row r="66" spans="1:4" ht="12.75">
      <c r="A66" s="44">
        <v>62</v>
      </c>
      <c r="B66" s="37" t="s">
        <v>7</v>
      </c>
      <c r="C66" s="34">
        <v>18000</v>
      </c>
      <c r="D66" s="11"/>
    </row>
    <row r="67" spans="1:4" ht="12.75">
      <c r="A67" s="44">
        <v>63</v>
      </c>
      <c r="B67" s="37" t="s">
        <v>44</v>
      </c>
      <c r="C67" s="34">
        <v>6000</v>
      </c>
      <c r="D67" s="11"/>
    </row>
    <row r="68" spans="1:4" ht="12.75" customHeight="1">
      <c r="A68" s="44">
        <v>64</v>
      </c>
      <c r="B68" s="37" t="s">
        <v>111</v>
      </c>
      <c r="C68" s="34">
        <v>18000</v>
      </c>
      <c r="D68" s="11"/>
    </row>
    <row r="69" spans="1:4" ht="12.75">
      <c r="A69" s="44">
        <v>65</v>
      </c>
      <c r="B69" s="37" t="s">
        <v>112</v>
      </c>
      <c r="C69" s="34">
        <v>6000</v>
      </c>
      <c r="D69" s="11"/>
    </row>
    <row r="70" spans="1:4" ht="12.75">
      <c r="A70" s="44">
        <v>66</v>
      </c>
      <c r="B70" s="37" t="s">
        <v>8</v>
      </c>
      <c r="C70" s="34">
        <v>9000</v>
      </c>
      <c r="D70" s="11"/>
    </row>
    <row r="71" spans="1:4" ht="12.75">
      <c r="A71" s="44">
        <v>67</v>
      </c>
      <c r="B71" s="37" t="s">
        <v>12</v>
      </c>
      <c r="C71" s="34">
        <v>12000</v>
      </c>
      <c r="D71" s="11"/>
    </row>
    <row r="72" spans="1:4" ht="12.75">
      <c r="A72" s="44">
        <v>68</v>
      </c>
      <c r="B72" s="35" t="s">
        <v>135</v>
      </c>
      <c r="C72" s="34">
        <v>18000</v>
      </c>
      <c r="D72" s="11"/>
    </row>
    <row r="73" spans="1:3" ht="12.75">
      <c r="A73" s="45"/>
      <c r="B73" s="59" t="s">
        <v>45</v>
      </c>
      <c r="C73" s="42">
        <f>SUM(C5:C72)</f>
        <v>888000</v>
      </c>
    </row>
    <row r="74" spans="1:3" ht="12.75">
      <c r="A74" s="45"/>
      <c r="B74" s="11"/>
      <c r="C74" s="42"/>
    </row>
    <row r="75" spans="2:3" ht="12.75">
      <c r="B75" s="74"/>
      <c r="C75" s="20"/>
    </row>
    <row r="76" ht="12.75">
      <c r="B76" s="10"/>
    </row>
    <row r="77" ht="13.5" customHeight="1">
      <c r="B77" s="10"/>
    </row>
  </sheetData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0" customWidth="1"/>
    <col min="2" max="2" width="20.8515625" style="0" customWidth="1"/>
    <col min="3" max="3" width="22.28125" style="0" customWidth="1"/>
    <col min="4" max="4" width="8.28125" style="0" customWidth="1"/>
    <col min="5" max="5" width="9.00390625" style="0" customWidth="1"/>
    <col min="6" max="6" width="7.7109375" style="12" customWidth="1"/>
    <col min="8" max="11" width="5.7109375" style="0" customWidth="1"/>
  </cols>
  <sheetData>
    <row r="1" ht="18" customHeight="1"/>
    <row r="2" spans="1:11" s="3" customFormat="1" ht="15.75">
      <c r="A2" s="2" t="s">
        <v>221</v>
      </c>
      <c r="D2" s="14"/>
      <c r="E2" s="14"/>
      <c r="F2" s="15"/>
      <c r="H2" s="52"/>
      <c r="I2" s="53"/>
      <c r="J2" s="53"/>
      <c r="K2" s="53"/>
    </row>
    <row r="3" spans="1:11" ht="3.75" customHeight="1">
      <c r="A3" s="14"/>
      <c r="B3" s="14"/>
      <c r="C3" s="14"/>
      <c r="D3" s="14"/>
      <c r="E3" s="14"/>
      <c r="F3" s="15"/>
      <c r="H3" s="11"/>
      <c r="I3" s="11"/>
      <c r="J3" s="11"/>
      <c r="K3" s="11"/>
    </row>
    <row r="4" spans="1:11" ht="122.25" customHeight="1">
      <c r="A4" s="16" t="s">
        <v>1</v>
      </c>
      <c r="B4" s="17" t="s">
        <v>19</v>
      </c>
      <c r="C4" s="17" t="s">
        <v>28</v>
      </c>
      <c r="D4" s="17" t="s">
        <v>26</v>
      </c>
      <c r="E4" s="17" t="s">
        <v>27</v>
      </c>
      <c r="F4" s="111" t="s">
        <v>222</v>
      </c>
      <c r="G4" s="121" t="s">
        <v>223</v>
      </c>
      <c r="H4" s="54"/>
      <c r="I4" s="54"/>
      <c r="J4" s="54"/>
      <c r="K4" s="55"/>
    </row>
    <row r="5" spans="1:11" ht="13.5" customHeight="1">
      <c r="A5" s="113">
        <v>1</v>
      </c>
      <c r="B5" s="82" t="s">
        <v>113</v>
      </c>
      <c r="C5" s="82" t="s">
        <v>136</v>
      </c>
      <c r="D5" s="114">
        <v>41650</v>
      </c>
      <c r="E5" s="114">
        <v>16660</v>
      </c>
      <c r="F5" s="115">
        <v>16660</v>
      </c>
      <c r="G5" s="122">
        <f>F5/D5*100</f>
        <v>40</v>
      </c>
      <c r="H5" s="11"/>
      <c r="I5" s="11"/>
      <c r="J5" s="11"/>
      <c r="K5" s="11"/>
    </row>
    <row r="6" spans="1:11" ht="13.5" customHeight="1">
      <c r="A6" s="113">
        <v>2</v>
      </c>
      <c r="B6" s="82" t="s">
        <v>29</v>
      </c>
      <c r="C6" s="82" t="s">
        <v>137</v>
      </c>
      <c r="D6" s="114">
        <v>47040</v>
      </c>
      <c r="E6" s="114">
        <v>18816</v>
      </c>
      <c r="F6" s="115">
        <v>18816</v>
      </c>
      <c r="G6" s="122">
        <f aca="true" t="shared" si="0" ref="G6:G40">F6/D6*100</f>
        <v>40</v>
      </c>
      <c r="H6" s="11"/>
      <c r="I6" s="11"/>
      <c r="J6" s="11"/>
      <c r="K6" s="11"/>
    </row>
    <row r="7" spans="1:11" ht="13.5" customHeight="1">
      <c r="A7" s="113">
        <v>3</v>
      </c>
      <c r="B7" s="81" t="s">
        <v>114</v>
      </c>
      <c r="C7" s="81" t="s">
        <v>138</v>
      </c>
      <c r="D7" s="114">
        <v>157400</v>
      </c>
      <c r="E7" s="114">
        <v>62960</v>
      </c>
      <c r="F7" s="115">
        <v>62960</v>
      </c>
      <c r="G7" s="122">
        <f t="shared" si="0"/>
        <v>40</v>
      </c>
      <c r="H7" s="11"/>
      <c r="I7" s="11"/>
      <c r="J7" s="11"/>
      <c r="K7" s="11"/>
    </row>
    <row r="8" spans="1:11" ht="13.5" customHeight="1">
      <c r="A8" s="113">
        <v>4</v>
      </c>
      <c r="B8" s="81" t="s">
        <v>86</v>
      </c>
      <c r="C8" s="81" t="s">
        <v>139</v>
      </c>
      <c r="D8" s="114">
        <v>100000</v>
      </c>
      <c r="E8" s="114">
        <v>50000</v>
      </c>
      <c r="F8" s="115">
        <v>40000</v>
      </c>
      <c r="G8" s="122">
        <f t="shared" si="0"/>
        <v>40</v>
      </c>
      <c r="H8" s="11"/>
      <c r="I8" s="11"/>
      <c r="J8" s="11"/>
      <c r="K8" s="11"/>
    </row>
    <row r="9" spans="1:11" ht="13.5" customHeight="1">
      <c r="A9" s="113">
        <v>5</v>
      </c>
      <c r="B9" s="81" t="s">
        <v>87</v>
      </c>
      <c r="C9" s="81" t="s">
        <v>140</v>
      </c>
      <c r="D9" s="114">
        <v>73000</v>
      </c>
      <c r="E9" s="114">
        <v>28000</v>
      </c>
      <c r="F9" s="115">
        <v>28000</v>
      </c>
      <c r="G9" s="122">
        <f t="shared" si="0"/>
        <v>38.35616438356164</v>
      </c>
      <c r="H9" s="11"/>
      <c r="I9" s="11"/>
      <c r="J9" s="11"/>
      <c r="K9" s="11"/>
    </row>
    <row r="10" spans="1:11" ht="13.5" customHeight="1">
      <c r="A10" s="116">
        <v>6</v>
      </c>
      <c r="B10" s="81" t="s">
        <v>115</v>
      </c>
      <c r="C10" s="81" t="s">
        <v>141</v>
      </c>
      <c r="D10" s="114">
        <v>178500</v>
      </c>
      <c r="E10" s="114">
        <v>71400</v>
      </c>
      <c r="F10" s="115">
        <v>71400</v>
      </c>
      <c r="G10" s="122">
        <f t="shared" si="0"/>
        <v>40</v>
      </c>
      <c r="H10" s="11"/>
      <c r="I10" s="11"/>
      <c r="J10" s="11"/>
      <c r="K10" s="11"/>
    </row>
    <row r="11" spans="1:11" ht="13.5" customHeight="1">
      <c r="A11" s="116">
        <v>7</v>
      </c>
      <c r="B11" s="81" t="s">
        <v>84</v>
      </c>
      <c r="C11" s="81" t="s">
        <v>142</v>
      </c>
      <c r="D11" s="114">
        <v>40000</v>
      </c>
      <c r="E11" s="114">
        <v>13000</v>
      </c>
      <c r="F11" s="115">
        <v>13000</v>
      </c>
      <c r="G11" s="122">
        <f t="shared" si="0"/>
        <v>32.5</v>
      </c>
      <c r="H11" s="11"/>
      <c r="I11" s="11"/>
      <c r="J11" s="11"/>
      <c r="K11" s="11"/>
    </row>
    <row r="12" spans="1:11" ht="13.5" customHeight="1">
      <c r="A12" s="116">
        <v>8</v>
      </c>
      <c r="B12" s="81" t="s">
        <v>116</v>
      </c>
      <c r="C12" s="81" t="s">
        <v>143</v>
      </c>
      <c r="D12" s="114">
        <v>47600</v>
      </c>
      <c r="E12" s="114">
        <v>19040</v>
      </c>
      <c r="F12" s="115">
        <v>19040</v>
      </c>
      <c r="G12" s="122">
        <f t="shared" si="0"/>
        <v>40</v>
      </c>
      <c r="H12" s="11"/>
      <c r="I12" s="11"/>
      <c r="J12" s="11"/>
      <c r="K12" s="11"/>
    </row>
    <row r="13" spans="1:11" ht="13.5" customHeight="1">
      <c r="A13" s="116">
        <v>9</v>
      </c>
      <c r="B13" s="81" t="s">
        <v>117</v>
      </c>
      <c r="C13" s="81" t="s">
        <v>144</v>
      </c>
      <c r="D13" s="114">
        <v>150000</v>
      </c>
      <c r="E13" s="114">
        <v>60000</v>
      </c>
      <c r="F13" s="115">
        <v>60000</v>
      </c>
      <c r="G13" s="122">
        <f t="shared" si="0"/>
        <v>40</v>
      </c>
      <c r="H13" s="11"/>
      <c r="I13" s="11"/>
      <c r="J13" s="11"/>
      <c r="K13" s="11"/>
    </row>
    <row r="14" spans="1:11" ht="13.5" customHeight="1">
      <c r="A14" s="116">
        <v>10</v>
      </c>
      <c r="B14" s="81" t="s">
        <v>92</v>
      </c>
      <c r="C14" s="81" t="s">
        <v>145</v>
      </c>
      <c r="D14" s="114">
        <v>160000</v>
      </c>
      <c r="E14" s="114">
        <v>64000</v>
      </c>
      <c r="F14" s="115">
        <v>64000</v>
      </c>
      <c r="G14" s="122">
        <f t="shared" si="0"/>
        <v>40</v>
      </c>
      <c r="H14" s="11"/>
      <c r="I14" s="11"/>
      <c r="J14" s="11"/>
      <c r="K14" s="11"/>
    </row>
    <row r="15" spans="1:11" ht="13.5" customHeight="1">
      <c r="A15" s="116">
        <v>11</v>
      </c>
      <c r="B15" s="81" t="s">
        <v>91</v>
      </c>
      <c r="C15" s="81" t="s">
        <v>139</v>
      </c>
      <c r="D15" s="114">
        <v>100000</v>
      </c>
      <c r="E15" s="114">
        <v>40000</v>
      </c>
      <c r="F15" s="115">
        <v>40000</v>
      </c>
      <c r="G15" s="122">
        <f t="shared" si="0"/>
        <v>40</v>
      </c>
      <c r="H15" s="11"/>
      <c r="I15" s="11"/>
      <c r="J15" s="11"/>
      <c r="K15" s="11"/>
    </row>
    <row r="16" spans="1:11" ht="13.5" customHeight="1">
      <c r="A16" s="116">
        <v>12</v>
      </c>
      <c r="B16" s="81" t="s">
        <v>118</v>
      </c>
      <c r="C16" s="81" t="s">
        <v>142</v>
      </c>
      <c r="D16" s="114">
        <v>363000</v>
      </c>
      <c r="E16" s="114">
        <v>145000</v>
      </c>
      <c r="F16" s="115">
        <v>145000</v>
      </c>
      <c r="G16" s="122">
        <f t="shared" si="0"/>
        <v>39.94490358126722</v>
      </c>
      <c r="H16" s="11"/>
      <c r="I16" s="11"/>
      <c r="J16" s="11"/>
      <c r="K16" s="11"/>
    </row>
    <row r="17" spans="1:11" ht="13.5" customHeight="1">
      <c r="A17" s="116">
        <v>13</v>
      </c>
      <c r="B17" s="81" t="s">
        <v>119</v>
      </c>
      <c r="C17" s="81" t="s">
        <v>146</v>
      </c>
      <c r="D17" s="114">
        <v>165000</v>
      </c>
      <c r="E17" s="114">
        <v>66000</v>
      </c>
      <c r="F17" s="115">
        <v>66000</v>
      </c>
      <c r="G17" s="122">
        <f t="shared" si="0"/>
        <v>40</v>
      </c>
      <c r="H17" s="11"/>
      <c r="I17" s="11"/>
      <c r="J17" s="11"/>
      <c r="K17" s="11"/>
    </row>
    <row r="18" spans="1:11" ht="13.5" customHeight="1">
      <c r="A18" s="116">
        <v>14</v>
      </c>
      <c r="B18" s="81" t="s">
        <v>120</v>
      </c>
      <c r="C18" s="81" t="s">
        <v>147</v>
      </c>
      <c r="D18" s="114">
        <v>284000</v>
      </c>
      <c r="E18" s="114">
        <v>113600</v>
      </c>
      <c r="F18" s="115">
        <v>113600</v>
      </c>
      <c r="G18" s="122">
        <f t="shared" si="0"/>
        <v>40</v>
      </c>
      <c r="H18" s="11"/>
      <c r="I18" s="11"/>
      <c r="J18" s="11"/>
      <c r="K18" s="11"/>
    </row>
    <row r="19" spans="1:11" ht="13.5" customHeight="1">
      <c r="A19" s="116">
        <v>15</v>
      </c>
      <c r="B19" s="81" t="s">
        <v>9</v>
      </c>
      <c r="C19" s="81" t="s">
        <v>148</v>
      </c>
      <c r="D19" s="114">
        <v>85680</v>
      </c>
      <c r="E19" s="114">
        <v>34272</v>
      </c>
      <c r="F19" s="115">
        <v>34272</v>
      </c>
      <c r="G19" s="122">
        <f t="shared" si="0"/>
        <v>40</v>
      </c>
      <c r="H19" s="11"/>
      <c r="I19" s="11"/>
      <c r="J19" s="11"/>
      <c r="K19" s="11"/>
    </row>
    <row r="20" spans="1:11" ht="13.5" customHeight="1">
      <c r="A20" s="116">
        <v>16</v>
      </c>
      <c r="B20" s="81" t="s">
        <v>121</v>
      </c>
      <c r="C20" s="81" t="s">
        <v>149</v>
      </c>
      <c r="D20" s="114">
        <v>119000</v>
      </c>
      <c r="E20" s="114">
        <v>47600</v>
      </c>
      <c r="F20" s="115">
        <v>47600</v>
      </c>
      <c r="G20" s="122">
        <f t="shared" si="0"/>
        <v>40</v>
      </c>
      <c r="H20" s="11"/>
      <c r="I20" s="11"/>
      <c r="J20" s="11"/>
      <c r="K20" s="11"/>
    </row>
    <row r="21" spans="1:11" ht="13.5" customHeight="1">
      <c r="A21" s="116">
        <v>17</v>
      </c>
      <c r="B21" s="81" t="s">
        <v>122</v>
      </c>
      <c r="C21" s="81" t="s">
        <v>150</v>
      </c>
      <c r="D21" s="114">
        <v>167200</v>
      </c>
      <c r="E21" s="114">
        <v>67000</v>
      </c>
      <c r="F21" s="115">
        <v>67000</v>
      </c>
      <c r="G21" s="122">
        <f t="shared" si="0"/>
        <v>40.07177033492823</v>
      </c>
      <c r="H21" s="11"/>
      <c r="I21" s="11"/>
      <c r="J21" s="11"/>
      <c r="K21" s="11"/>
    </row>
    <row r="22" spans="1:11" ht="13.5" customHeight="1">
      <c r="A22" s="116">
        <v>18</v>
      </c>
      <c r="B22" s="81" t="s">
        <v>123</v>
      </c>
      <c r="C22" s="81" t="s">
        <v>151</v>
      </c>
      <c r="D22" s="114">
        <v>200000</v>
      </c>
      <c r="E22" s="114">
        <v>76000</v>
      </c>
      <c r="F22" s="115">
        <v>76000</v>
      </c>
      <c r="G22" s="122">
        <f t="shared" si="0"/>
        <v>38</v>
      </c>
      <c r="H22" s="11"/>
      <c r="I22" s="11"/>
      <c r="J22" s="11"/>
      <c r="K22" s="11"/>
    </row>
    <row r="23" spans="1:11" ht="13.5" customHeight="1">
      <c r="A23" s="116">
        <v>19</v>
      </c>
      <c r="B23" s="81" t="s">
        <v>124</v>
      </c>
      <c r="C23" s="81" t="s">
        <v>152</v>
      </c>
      <c r="D23" s="114">
        <v>116000</v>
      </c>
      <c r="E23" s="114">
        <v>58000</v>
      </c>
      <c r="F23" s="115">
        <v>46400</v>
      </c>
      <c r="G23" s="122">
        <f t="shared" si="0"/>
        <v>40</v>
      </c>
      <c r="H23" s="11"/>
      <c r="I23" s="11"/>
      <c r="J23" s="11"/>
      <c r="K23" s="11"/>
    </row>
    <row r="24" spans="1:11" ht="13.5" customHeight="1">
      <c r="A24" s="116">
        <v>20</v>
      </c>
      <c r="B24" s="81" t="s">
        <v>4</v>
      </c>
      <c r="C24" s="81" t="s">
        <v>150</v>
      </c>
      <c r="D24" s="114">
        <v>105000</v>
      </c>
      <c r="E24" s="114">
        <v>42000</v>
      </c>
      <c r="F24" s="115">
        <v>42000</v>
      </c>
      <c r="G24" s="122">
        <f t="shared" si="0"/>
        <v>40</v>
      </c>
      <c r="H24" s="11"/>
      <c r="I24" s="11"/>
      <c r="J24" s="11"/>
      <c r="K24" s="11"/>
    </row>
    <row r="25" spans="1:11" ht="13.5" customHeight="1">
      <c r="A25" s="116">
        <v>21</v>
      </c>
      <c r="B25" s="81" t="s">
        <v>125</v>
      </c>
      <c r="C25" s="81" t="s">
        <v>164</v>
      </c>
      <c r="D25" s="114">
        <v>180000</v>
      </c>
      <c r="E25" s="114">
        <v>72000</v>
      </c>
      <c r="F25" s="115">
        <v>72000</v>
      </c>
      <c r="G25" s="122">
        <f t="shared" si="0"/>
        <v>40</v>
      </c>
      <c r="H25" s="11"/>
      <c r="I25" s="11"/>
      <c r="J25" s="11"/>
      <c r="K25" s="11"/>
    </row>
    <row r="26" spans="1:11" ht="13.5" customHeight="1">
      <c r="A26" s="116">
        <v>22</v>
      </c>
      <c r="B26" s="81" t="s">
        <v>126</v>
      </c>
      <c r="C26" s="81" t="s">
        <v>150</v>
      </c>
      <c r="D26" s="114">
        <v>100000</v>
      </c>
      <c r="E26" s="114">
        <v>40000</v>
      </c>
      <c r="F26" s="115">
        <v>40000</v>
      </c>
      <c r="G26" s="122">
        <f t="shared" si="0"/>
        <v>40</v>
      </c>
      <c r="H26" s="11"/>
      <c r="I26" s="11"/>
      <c r="J26" s="11"/>
      <c r="K26" s="11"/>
    </row>
    <row r="27" spans="1:11" ht="13.5" customHeight="1">
      <c r="A27" s="116">
        <v>23</v>
      </c>
      <c r="B27" s="81" t="s">
        <v>127</v>
      </c>
      <c r="C27" s="81" t="s">
        <v>150</v>
      </c>
      <c r="D27" s="114">
        <v>385000</v>
      </c>
      <c r="E27" s="114">
        <v>154000</v>
      </c>
      <c r="F27" s="115">
        <v>154000</v>
      </c>
      <c r="G27" s="122">
        <f t="shared" si="0"/>
        <v>40</v>
      </c>
      <c r="H27" s="11"/>
      <c r="I27" s="11"/>
      <c r="J27" s="11"/>
      <c r="K27" s="11"/>
    </row>
    <row r="28" spans="1:11" ht="13.5" customHeight="1">
      <c r="A28" s="116">
        <v>24</v>
      </c>
      <c r="B28" s="81" t="s">
        <v>128</v>
      </c>
      <c r="C28" s="81" t="s">
        <v>150</v>
      </c>
      <c r="D28" s="114">
        <v>150000</v>
      </c>
      <c r="E28" s="114">
        <v>60000</v>
      </c>
      <c r="F28" s="115">
        <v>60000</v>
      </c>
      <c r="G28" s="122">
        <f t="shared" si="0"/>
        <v>40</v>
      </c>
      <c r="H28" s="11"/>
      <c r="I28" s="11"/>
      <c r="J28" s="11"/>
      <c r="K28" s="11"/>
    </row>
    <row r="29" spans="1:11" ht="13.5" customHeight="1">
      <c r="A29" s="116">
        <v>25</v>
      </c>
      <c r="B29" s="82" t="s">
        <v>31</v>
      </c>
      <c r="C29" s="82" t="s">
        <v>153</v>
      </c>
      <c r="D29" s="114">
        <v>80000</v>
      </c>
      <c r="E29" s="114">
        <v>32000</v>
      </c>
      <c r="F29" s="115">
        <v>32000</v>
      </c>
      <c r="G29" s="122">
        <f t="shared" si="0"/>
        <v>40</v>
      </c>
      <c r="H29" s="11"/>
      <c r="I29" s="11"/>
      <c r="J29" s="11"/>
      <c r="K29" s="11"/>
    </row>
    <row r="30" spans="1:11" ht="13.5" customHeight="1">
      <c r="A30" s="116">
        <v>26</v>
      </c>
      <c r="B30" s="82" t="s">
        <v>129</v>
      </c>
      <c r="C30" s="82" t="s">
        <v>154</v>
      </c>
      <c r="D30" s="114">
        <v>119000</v>
      </c>
      <c r="E30" s="114">
        <v>47000</v>
      </c>
      <c r="F30" s="115">
        <v>47000</v>
      </c>
      <c r="G30" s="122">
        <f t="shared" si="0"/>
        <v>39.49579831932773</v>
      </c>
      <c r="H30" s="11"/>
      <c r="I30" s="11"/>
      <c r="J30" s="11"/>
      <c r="K30" s="11"/>
    </row>
    <row r="31" spans="1:11" ht="13.5" customHeight="1">
      <c r="A31" s="116">
        <v>27</v>
      </c>
      <c r="B31" s="82" t="s">
        <v>32</v>
      </c>
      <c r="C31" s="82" t="s">
        <v>155</v>
      </c>
      <c r="D31" s="114">
        <v>48000</v>
      </c>
      <c r="E31" s="114">
        <v>19200</v>
      </c>
      <c r="F31" s="115">
        <v>19200</v>
      </c>
      <c r="G31" s="122">
        <f t="shared" si="0"/>
        <v>40</v>
      </c>
      <c r="H31" s="11"/>
      <c r="I31" s="11"/>
      <c r="J31" s="11"/>
      <c r="K31" s="11"/>
    </row>
    <row r="32" spans="1:11" ht="13.5" customHeight="1">
      <c r="A32" s="116">
        <v>28</v>
      </c>
      <c r="B32" s="82" t="s">
        <v>33</v>
      </c>
      <c r="C32" s="82" t="s">
        <v>156</v>
      </c>
      <c r="D32" s="114">
        <v>95200</v>
      </c>
      <c r="E32" s="114">
        <v>38000</v>
      </c>
      <c r="F32" s="115">
        <v>38000</v>
      </c>
      <c r="G32" s="122">
        <f t="shared" si="0"/>
        <v>39.91596638655462</v>
      </c>
      <c r="H32" s="11"/>
      <c r="I32" s="11"/>
      <c r="J32" s="11"/>
      <c r="K32" s="11"/>
    </row>
    <row r="33" spans="1:11" ht="13.5" customHeight="1">
      <c r="A33" s="116">
        <v>29</v>
      </c>
      <c r="B33" s="82" t="s">
        <v>43</v>
      </c>
      <c r="C33" s="82" t="s">
        <v>157</v>
      </c>
      <c r="D33" s="114">
        <v>180000</v>
      </c>
      <c r="E33" s="114">
        <v>72000</v>
      </c>
      <c r="F33" s="115">
        <v>72000</v>
      </c>
      <c r="G33" s="122">
        <f t="shared" si="0"/>
        <v>40</v>
      </c>
      <c r="H33" s="11"/>
      <c r="I33" s="11"/>
      <c r="J33" s="11"/>
      <c r="K33" s="11"/>
    </row>
    <row r="34" spans="1:11" ht="13.5" customHeight="1">
      <c r="A34" s="116">
        <v>30</v>
      </c>
      <c r="B34" s="82" t="s">
        <v>130</v>
      </c>
      <c r="C34" s="82" t="s">
        <v>158</v>
      </c>
      <c r="D34" s="114">
        <v>50000</v>
      </c>
      <c r="E34" s="114">
        <v>20000</v>
      </c>
      <c r="F34" s="115">
        <v>20000</v>
      </c>
      <c r="G34" s="122">
        <f t="shared" si="0"/>
        <v>40</v>
      </c>
      <c r="H34" s="11"/>
      <c r="I34" s="11"/>
      <c r="J34" s="11"/>
      <c r="K34" s="11"/>
    </row>
    <row r="35" spans="1:11" ht="13.5" customHeight="1">
      <c r="A35" s="116">
        <v>31</v>
      </c>
      <c r="B35" s="82" t="s">
        <v>131</v>
      </c>
      <c r="C35" s="82" t="s">
        <v>159</v>
      </c>
      <c r="D35" s="114">
        <v>90440</v>
      </c>
      <c r="E35" s="114">
        <v>36176</v>
      </c>
      <c r="F35" s="115">
        <v>36176</v>
      </c>
      <c r="G35" s="122">
        <f t="shared" si="0"/>
        <v>40</v>
      </c>
      <c r="H35" s="11"/>
      <c r="I35" s="11"/>
      <c r="J35" s="11"/>
      <c r="K35" s="11"/>
    </row>
    <row r="36" spans="1:11" ht="13.5" customHeight="1">
      <c r="A36" s="116">
        <v>32</v>
      </c>
      <c r="B36" s="82" t="s">
        <v>107</v>
      </c>
      <c r="C36" s="82" t="s">
        <v>140</v>
      </c>
      <c r="D36" s="114">
        <v>130900</v>
      </c>
      <c r="E36" s="114">
        <v>52300</v>
      </c>
      <c r="F36" s="115">
        <v>52300</v>
      </c>
      <c r="G36" s="122">
        <f t="shared" si="0"/>
        <v>39.95416348357525</v>
      </c>
      <c r="H36" s="11"/>
      <c r="I36" s="11"/>
      <c r="J36" s="11"/>
      <c r="K36" s="11"/>
    </row>
    <row r="37" spans="1:11" ht="13.5" customHeight="1">
      <c r="A37" s="116">
        <v>33</v>
      </c>
      <c r="B37" s="82" t="s">
        <v>132</v>
      </c>
      <c r="C37" s="82" t="s">
        <v>160</v>
      </c>
      <c r="D37" s="114">
        <v>40460</v>
      </c>
      <c r="E37" s="114">
        <v>16000</v>
      </c>
      <c r="F37" s="115">
        <v>16000</v>
      </c>
      <c r="G37" s="122">
        <f t="shared" si="0"/>
        <v>39.54522985664854</v>
      </c>
      <c r="H37" s="11"/>
      <c r="I37" s="11"/>
      <c r="J37" s="11"/>
      <c r="K37" s="11"/>
    </row>
    <row r="38" spans="1:11" ht="13.5" customHeight="1">
      <c r="A38" s="116">
        <v>34</v>
      </c>
      <c r="B38" s="82" t="s">
        <v>133</v>
      </c>
      <c r="C38" s="82" t="s">
        <v>161</v>
      </c>
      <c r="D38" s="114">
        <v>14280</v>
      </c>
      <c r="E38" s="114">
        <v>5712</v>
      </c>
      <c r="F38" s="115">
        <v>5712</v>
      </c>
      <c r="G38" s="122">
        <f t="shared" si="0"/>
        <v>40</v>
      </c>
      <c r="H38" s="11"/>
      <c r="I38" s="11"/>
      <c r="J38" s="11"/>
      <c r="K38" s="11"/>
    </row>
    <row r="39" spans="1:11" ht="13.5" customHeight="1">
      <c r="A39" s="116">
        <v>35</v>
      </c>
      <c r="B39" s="82" t="s">
        <v>34</v>
      </c>
      <c r="C39" s="82" t="s">
        <v>162</v>
      </c>
      <c r="D39" s="114">
        <v>130000</v>
      </c>
      <c r="E39" s="114">
        <v>45000</v>
      </c>
      <c r="F39" s="115">
        <v>45000</v>
      </c>
      <c r="G39" s="122">
        <f t="shared" si="0"/>
        <v>34.61538461538461</v>
      </c>
      <c r="H39" s="11"/>
      <c r="I39" s="11"/>
      <c r="J39" s="11"/>
      <c r="K39" s="11"/>
    </row>
    <row r="40" spans="1:11" ht="13.5" customHeight="1">
      <c r="A40" s="116">
        <v>36</v>
      </c>
      <c r="B40" s="82" t="s">
        <v>134</v>
      </c>
      <c r="C40" s="82" t="s">
        <v>163</v>
      </c>
      <c r="D40" s="114">
        <v>95200</v>
      </c>
      <c r="E40" s="114">
        <v>38080</v>
      </c>
      <c r="F40" s="115">
        <v>38080</v>
      </c>
      <c r="G40" s="122">
        <f t="shared" si="0"/>
        <v>40</v>
      </c>
      <c r="H40" s="11"/>
      <c r="I40" s="11"/>
      <c r="J40" s="11"/>
      <c r="K40" s="11"/>
    </row>
    <row r="41" spans="1:7" ht="13.5" customHeight="1">
      <c r="A41" s="117"/>
      <c r="B41" s="123" t="s">
        <v>45</v>
      </c>
      <c r="C41" s="118"/>
      <c r="D41" s="119">
        <f>SUM(D5:D40)</f>
        <v>4588550</v>
      </c>
      <c r="E41" s="119">
        <f>SUM(E5:E40)</f>
        <v>1840816</v>
      </c>
      <c r="F41" s="120">
        <f>SUM(F5:F40)</f>
        <v>1819216</v>
      </c>
      <c r="G41" s="86"/>
    </row>
    <row r="42" spans="1:6" ht="13.5" customHeight="1">
      <c r="A42" s="48"/>
      <c r="B42" s="48"/>
      <c r="C42" s="49"/>
      <c r="D42" s="50"/>
      <c r="E42" s="50"/>
      <c r="F42" s="51"/>
    </row>
    <row r="43" spans="1:6" ht="13.5" customHeight="1">
      <c r="A43" s="48"/>
      <c r="B43" s="58"/>
      <c r="C43" s="51"/>
      <c r="D43" s="50"/>
      <c r="E43" s="50"/>
      <c r="F43" s="51"/>
    </row>
    <row r="44" spans="1:6" ht="13.5" customHeight="1">
      <c r="A44" s="48"/>
      <c r="B44" s="48"/>
      <c r="C44" s="49"/>
      <c r="D44" s="50"/>
      <c r="E44" s="50"/>
      <c r="F44" s="51"/>
    </row>
    <row r="45" spans="1:6" ht="13.5" customHeight="1">
      <c r="A45" s="48"/>
      <c r="B45" s="48"/>
      <c r="C45" s="48"/>
      <c r="D45" s="50"/>
      <c r="E45" s="50"/>
      <c r="F45" s="51"/>
    </row>
    <row r="46" spans="1:6" ht="13.5" customHeight="1">
      <c r="A46" s="48"/>
      <c r="B46" s="49"/>
      <c r="C46" s="48"/>
      <c r="D46" s="50"/>
      <c r="E46" s="50"/>
      <c r="F46" s="51"/>
    </row>
    <row r="47" spans="1:6" ht="13.5" customHeight="1">
      <c r="A47" s="48"/>
      <c r="B47" s="49"/>
      <c r="C47" s="49"/>
      <c r="D47" s="50"/>
      <c r="E47" s="50"/>
      <c r="F47" s="51"/>
    </row>
    <row r="48" spans="1:6" ht="13.5" customHeight="1">
      <c r="A48" s="48"/>
      <c r="B48" s="49"/>
      <c r="C48" s="49"/>
      <c r="D48" s="50"/>
      <c r="E48" s="50"/>
      <c r="F48" s="51"/>
    </row>
    <row r="49" spans="1:6" ht="13.5" customHeight="1">
      <c r="A49" s="48"/>
      <c r="B49" s="49"/>
      <c r="C49" s="48"/>
      <c r="D49" s="50"/>
      <c r="E49" s="50"/>
      <c r="F49" s="51"/>
    </row>
    <row r="50" spans="1:6" ht="13.5" customHeight="1">
      <c r="A50" s="48"/>
      <c r="B50" s="49"/>
      <c r="C50" s="49"/>
      <c r="D50" s="50"/>
      <c r="E50" s="50"/>
      <c r="F50" s="51"/>
    </row>
    <row r="51" spans="1:6" ht="13.5" customHeight="1">
      <c r="A51" s="48"/>
      <c r="B51" s="49"/>
      <c r="C51" s="48"/>
      <c r="D51" s="50"/>
      <c r="E51" s="50"/>
      <c r="F51" s="51"/>
    </row>
    <row r="52" spans="1:6" ht="13.5" customHeight="1">
      <c r="A52" s="48"/>
      <c r="B52" s="49"/>
      <c r="C52" s="48"/>
      <c r="D52" s="50"/>
      <c r="E52" s="50"/>
      <c r="F52" s="51"/>
    </row>
    <row r="53" spans="1:6" ht="13.5" customHeight="1">
      <c r="A53" s="48"/>
      <c r="B53" s="49"/>
      <c r="C53" s="49"/>
      <c r="D53" s="50"/>
      <c r="E53" s="50"/>
      <c r="F53" s="51"/>
    </row>
    <row r="54" spans="1:6" ht="13.5" customHeight="1">
      <c r="A54" s="48"/>
      <c r="B54" s="49"/>
      <c r="C54" s="48"/>
      <c r="D54" s="50"/>
      <c r="E54" s="50"/>
      <c r="F54" s="51"/>
    </row>
    <row r="55" spans="1:6" ht="13.5" customHeight="1">
      <c r="A55" s="48"/>
      <c r="B55" s="49"/>
      <c r="C55" s="49"/>
      <c r="D55" s="50"/>
      <c r="E55" s="50"/>
      <c r="F55" s="51"/>
    </row>
    <row r="56" spans="1:6" ht="13.5" customHeight="1">
      <c r="A56" s="48"/>
      <c r="B56" s="49"/>
      <c r="C56" s="49"/>
      <c r="D56" s="50"/>
      <c r="E56" s="50"/>
      <c r="F56" s="112"/>
    </row>
    <row r="57" spans="1:6" ht="13.5" customHeight="1">
      <c r="A57" s="48"/>
      <c r="B57" s="49"/>
      <c r="C57" s="48"/>
      <c r="D57" s="50"/>
      <c r="E57" s="50"/>
      <c r="F57" s="51"/>
    </row>
    <row r="58" spans="1:6" ht="13.5" customHeight="1">
      <c r="A58" s="48"/>
      <c r="B58" s="49"/>
      <c r="C58" s="49"/>
      <c r="D58" s="50"/>
      <c r="E58" s="50"/>
      <c r="F58" s="51"/>
    </row>
    <row r="59" spans="1:6" ht="13.5" customHeight="1">
      <c r="A59" s="48"/>
      <c r="B59" s="49"/>
      <c r="C59" s="49"/>
      <c r="D59" s="50"/>
      <c r="E59" s="50"/>
      <c r="F59" s="51"/>
    </row>
    <row r="60" spans="1:6" ht="8.25" customHeight="1">
      <c r="A60" s="48"/>
      <c r="B60" s="49"/>
      <c r="C60" s="49"/>
      <c r="D60" s="50"/>
      <c r="E60" s="50"/>
      <c r="F60" s="51"/>
    </row>
    <row r="61" spans="1:6" ht="7.5" customHeight="1">
      <c r="A61" s="14"/>
      <c r="B61" s="14"/>
      <c r="C61" s="14"/>
      <c r="D61" s="14"/>
      <c r="E61" s="14"/>
      <c r="F61" s="15"/>
    </row>
    <row r="62" spans="1:6" ht="12.75">
      <c r="A62" s="14"/>
      <c r="B62" s="18"/>
      <c r="C62" s="14"/>
      <c r="D62" s="14"/>
      <c r="E62" s="19"/>
      <c r="F62" s="13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6"/>
  <sheetViews>
    <sheetView workbookViewId="0" topLeftCell="A1">
      <pane ySplit="4" topLeftCell="BM5" activePane="bottomLeft" state="frozen"/>
      <selection pane="topLeft" activeCell="A1" sqref="A1"/>
      <selection pane="bottomLeft" activeCell="B2" sqref="B2:G2"/>
    </sheetView>
  </sheetViews>
  <sheetFormatPr defaultColWidth="9.140625" defaultRowHeight="12.75"/>
  <cols>
    <col min="1" max="1" width="1.1484375" style="0" customWidth="1"/>
    <col min="2" max="2" width="28.7109375" style="144" customWidth="1"/>
    <col min="3" max="3" width="39.7109375" style="143" customWidth="1"/>
    <col min="4" max="4" width="9.28125" style="144" hidden="1" customWidth="1"/>
    <col min="5" max="5" width="9.57421875" style="145" customWidth="1"/>
    <col min="6" max="6" width="9.140625" style="145" customWidth="1"/>
    <col min="7" max="7" width="15.00390625" style="146" customWidth="1"/>
    <col min="8" max="8" width="23.00390625" style="144" hidden="1" customWidth="1"/>
    <col min="9" max="9" width="12.8515625" style="144" hidden="1" customWidth="1"/>
    <col min="10" max="10" width="32.57421875" style="60" customWidth="1"/>
    <col min="11" max="11" width="9.140625" style="60" customWidth="1"/>
  </cols>
  <sheetData>
    <row r="2" spans="2:7" ht="32.25" customHeight="1">
      <c r="B2" s="243" t="s">
        <v>275</v>
      </c>
      <c r="C2" s="244"/>
      <c r="D2" s="244"/>
      <c r="E2" s="244"/>
      <c r="F2" s="244"/>
      <c r="G2" s="244"/>
    </row>
    <row r="3" ht="13.5" thickBot="1"/>
    <row r="4" spans="2:9" ht="87" customHeight="1" thickBot="1">
      <c r="B4" s="178" t="s">
        <v>0</v>
      </c>
      <c r="C4" s="179" t="s">
        <v>225</v>
      </c>
      <c r="D4" s="179" t="s">
        <v>226</v>
      </c>
      <c r="E4" s="180" t="s">
        <v>227</v>
      </c>
      <c r="F4" s="180" t="s">
        <v>228</v>
      </c>
      <c r="G4" s="181" t="s">
        <v>222</v>
      </c>
      <c r="H4" s="147" t="s">
        <v>229</v>
      </c>
      <c r="I4" s="148"/>
    </row>
    <row r="5" spans="2:9" ht="25.5">
      <c r="B5" s="149" t="s">
        <v>230</v>
      </c>
      <c r="C5" s="150" t="s">
        <v>231</v>
      </c>
      <c r="D5" s="150">
        <v>103</v>
      </c>
      <c r="E5" s="151">
        <v>1223000</v>
      </c>
      <c r="F5" s="152">
        <v>352500</v>
      </c>
      <c r="G5" s="153">
        <v>352500</v>
      </c>
      <c r="H5" s="154"/>
      <c r="I5" s="155">
        <v>352500</v>
      </c>
    </row>
    <row r="6" spans="2:9" ht="25.5">
      <c r="B6" s="156" t="s">
        <v>230</v>
      </c>
      <c r="C6" s="82" t="s">
        <v>232</v>
      </c>
      <c r="D6" s="82">
        <v>101</v>
      </c>
      <c r="E6" s="157">
        <v>2960000</v>
      </c>
      <c r="F6" s="158">
        <v>1460000</v>
      </c>
      <c r="G6" s="159">
        <v>1460000</v>
      </c>
      <c r="H6" s="160"/>
      <c r="I6" s="161">
        <f aca="true" t="shared" si="0" ref="I6:I30">I5+G6</f>
        <v>1812500</v>
      </c>
    </row>
    <row r="7" spans="2:9" ht="25.5">
      <c r="B7" s="156" t="s">
        <v>233</v>
      </c>
      <c r="C7" s="82" t="s">
        <v>234</v>
      </c>
      <c r="D7" s="82">
        <v>99</v>
      </c>
      <c r="E7" s="157">
        <v>1380147</v>
      </c>
      <c r="F7" s="158">
        <v>360250</v>
      </c>
      <c r="G7" s="159">
        <v>360250</v>
      </c>
      <c r="H7" s="160"/>
      <c r="I7" s="161">
        <f t="shared" si="0"/>
        <v>2172750</v>
      </c>
    </row>
    <row r="8" spans="2:9" ht="27" customHeight="1">
      <c r="B8" s="156" t="s">
        <v>235</v>
      </c>
      <c r="C8" s="82" t="s">
        <v>236</v>
      </c>
      <c r="D8" s="82">
        <v>93</v>
      </c>
      <c r="E8" s="157">
        <v>305830</v>
      </c>
      <c r="F8" s="158">
        <v>152915</v>
      </c>
      <c r="G8" s="159">
        <v>152915</v>
      </c>
      <c r="H8" s="160"/>
      <c r="I8" s="161">
        <f t="shared" si="0"/>
        <v>2325665</v>
      </c>
    </row>
    <row r="9" spans="2:9" ht="36.75" customHeight="1">
      <c r="B9" s="156" t="s">
        <v>237</v>
      </c>
      <c r="C9" s="82" t="s">
        <v>238</v>
      </c>
      <c r="D9" s="82">
        <v>93</v>
      </c>
      <c r="E9" s="157">
        <v>720000</v>
      </c>
      <c r="F9" s="158">
        <v>360000</v>
      </c>
      <c r="G9" s="159">
        <v>360000</v>
      </c>
      <c r="H9" s="160"/>
      <c r="I9" s="161">
        <f t="shared" si="0"/>
        <v>2685665</v>
      </c>
    </row>
    <row r="10" spans="2:9" ht="38.25">
      <c r="B10" s="156" t="s">
        <v>239</v>
      </c>
      <c r="C10" s="82" t="s">
        <v>240</v>
      </c>
      <c r="D10" s="82">
        <v>92</v>
      </c>
      <c r="E10" s="157">
        <v>150000</v>
      </c>
      <c r="F10" s="158">
        <v>75000</v>
      </c>
      <c r="G10" s="159">
        <v>75000</v>
      </c>
      <c r="H10" s="160"/>
      <c r="I10" s="161">
        <f t="shared" si="0"/>
        <v>2760665</v>
      </c>
    </row>
    <row r="11" spans="2:9" ht="50.25" customHeight="1">
      <c r="B11" s="156" t="s">
        <v>241</v>
      </c>
      <c r="C11" s="82" t="s">
        <v>242</v>
      </c>
      <c r="D11" s="82">
        <v>90</v>
      </c>
      <c r="E11" s="157">
        <v>1400000</v>
      </c>
      <c r="F11" s="158">
        <v>259800</v>
      </c>
      <c r="G11" s="159">
        <v>135000</v>
      </c>
      <c r="H11" s="160" t="s">
        <v>243</v>
      </c>
      <c r="I11" s="161">
        <f t="shared" si="0"/>
        <v>2895665</v>
      </c>
    </row>
    <row r="12" spans="2:9" ht="25.5">
      <c r="B12" s="156" t="s">
        <v>244</v>
      </c>
      <c r="C12" s="82" t="s">
        <v>245</v>
      </c>
      <c r="D12" s="82">
        <v>90</v>
      </c>
      <c r="E12" s="157">
        <v>282544</v>
      </c>
      <c r="F12" s="158">
        <v>141000</v>
      </c>
      <c r="G12" s="159">
        <v>141000</v>
      </c>
      <c r="H12" s="160"/>
      <c r="I12" s="161">
        <f t="shared" si="0"/>
        <v>3036665</v>
      </c>
    </row>
    <row r="13" spans="2:9" ht="25.5">
      <c r="B13" s="156" t="s">
        <v>244</v>
      </c>
      <c r="C13" s="82" t="s">
        <v>246</v>
      </c>
      <c r="D13" s="82">
        <v>88</v>
      </c>
      <c r="E13" s="157">
        <v>132328</v>
      </c>
      <c r="F13" s="158">
        <v>92620</v>
      </c>
      <c r="G13" s="159">
        <v>92000</v>
      </c>
      <c r="H13" s="160"/>
      <c r="I13" s="161">
        <f t="shared" si="0"/>
        <v>3128665</v>
      </c>
    </row>
    <row r="14" spans="2:9" ht="28.5" customHeight="1">
      <c r="B14" s="156" t="s">
        <v>247</v>
      </c>
      <c r="C14" s="82" t="s">
        <v>248</v>
      </c>
      <c r="D14" s="82">
        <v>88</v>
      </c>
      <c r="E14" s="157">
        <v>3519388</v>
      </c>
      <c r="F14" s="158">
        <v>608750</v>
      </c>
      <c r="G14" s="159">
        <v>400000</v>
      </c>
      <c r="H14" s="160" t="s">
        <v>249</v>
      </c>
      <c r="I14" s="161">
        <f t="shared" si="0"/>
        <v>3528665</v>
      </c>
    </row>
    <row r="15" spans="2:9" ht="28.5" customHeight="1">
      <c r="B15" s="156" t="s">
        <v>233</v>
      </c>
      <c r="C15" s="82" t="s">
        <v>250</v>
      </c>
      <c r="D15" s="82">
        <v>85</v>
      </c>
      <c r="E15" s="157">
        <v>647787</v>
      </c>
      <c r="F15" s="158">
        <v>285000</v>
      </c>
      <c r="G15" s="159">
        <v>285000</v>
      </c>
      <c r="H15" s="160"/>
      <c r="I15" s="161">
        <f t="shared" si="0"/>
        <v>3813665</v>
      </c>
    </row>
    <row r="16" spans="2:9" ht="25.5">
      <c r="B16" s="156" t="s">
        <v>251</v>
      </c>
      <c r="C16" s="82" t="s">
        <v>252</v>
      </c>
      <c r="D16" s="82">
        <v>74</v>
      </c>
      <c r="E16" s="157">
        <v>124000</v>
      </c>
      <c r="F16" s="158">
        <v>86000</v>
      </c>
      <c r="G16" s="159">
        <v>86000</v>
      </c>
      <c r="H16" s="160"/>
      <c r="I16" s="161">
        <f t="shared" si="0"/>
        <v>3899665</v>
      </c>
    </row>
    <row r="17" spans="2:9" ht="25.5">
      <c r="B17" s="156" t="s">
        <v>253</v>
      </c>
      <c r="C17" s="82" t="s">
        <v>254</v>
      </c>
      <c r="D17" s="82">
        <v>76</v>
      </c>
      <c r="E17" s="157">
        <v>228500</v>
      </c>
      <c r="F17" s="158">
        <v>100000</v>
      </c>
      <c r="G17" s="159">
        <v>100000</v>
      </c>
      <c r="H17" s="160"/>
      <c r="I17" s="161">
        <f t="shared" si="0"/>
        <v>3999665</v>
      </c>
    </row>
    <row r="18" spans="2:9" ht="25.5">
      <c r="B18" s="156" t="s">
        <v>255</v>
      </c>
      <c r="C18" s="82" t="s">
        <v>256</v>
      </c>
      <c r="D18" s="82">
        <v>74</v>
      </c>
      <c r="E18" s="157">
        <v>115000</v>
      </c>
      <c r="F18" s="158">
        <v>80000</v>
      </c>
      <c r="G18" s="159">
        <v>80000</v>
      </c>
      <c r="H18" s="160"/>
      <c r="I18" s="161">
        <f t="shared" si="0"/>
        <v>4079665</v>
      </c>
    </row>
    <row r="19" spans="2:9" ht="25.5">
      <c r="B19" s="156" t="s">
        <v>181</v>
      </c>
      <c r="C19" s="82" t="s">
        <v>257</v>
      </c>
      <c r="D19" s="82">
        <v>72</v>
      </c>
      <c r="E19" s="157">
        <v>131216</v>
      </c>
      <c r="F19" s="158">
        <v>90000</v>
      </c>
      <c r="G19" s="159">
        <v>90000</v>
      </c>
      <c r="H19" s="160"/>
      <c r="I19" s="161">
        <f t="shared" si="0"/>
        <v>4169665</v>
      </c>
    </row>
    <row r="20" spans="2:9" ht="25.5">
      <c r="B20" s="156" t="s">
        <v>258</v>
      </c>
      <c r="C20" s="82" t="s">
        <v>259</v>
      </c>
      <c r="D20" s="82">
        <v>70</v>
      </c>
      <c r="E20" s="157">
        <v>210500</v>
      </c>
      <c r="F20" s="158">
        <v>136500</v>
      </c>
      <c r="G20" s="159">
        <v>136500</v>
      </c>
      <c r="H20" s="160"/>
      <c r="I20" s="161">
        <f t="shared" si="0"/>
        <v>4306165</v>
      </c>
    </row>
    <row r="21" spans="2:9" ht="25.5">
      <c r="B21" s="156" t="s">
        <v>260</v>
      </c>
      <c r="C21" s="82" t="s">
        <v>261</v>
      </c>
      <c r="D21" s="82">
        <v>70</v>
      </c>
      <c r="E21" s="157">
        <v>804000</v>
      </c>
      <c r="F21" s="158">
        <v>498600</v>
      </c>
      <c r="G21" s="159">
        <v>375000</v>
      </c>
      <c r="H21" s="160" t="s">
        <v>243</v>
      </c>
      <c r="I21" s="161">
        <f t="shared" si="0"/>
        <v>4681165</v>
      </c>
    </row>
    <row r="22" spans="2:9" ht="26.25" thickBot="1">
      <c r="B22" s="162" t="s">
        <v>237</v>
      </c>
      <c r="C22" s="163" t="s">
        <v>262</v>
      </c>
      <c r="D22" s="163">
        <v>67</v>
      </c>
      <c r="E22" s="164">
        <v>788960</v>
      </c>
      <c r="F22" s="165">
        <v>459674</v>
      </c>
      <c r="G22" s="166">
        <v>459674</v>
      </c>
      <c r="H22" s="167"/>
      <c r="I22" s="168">
        <f t="shared" si="0"/>
        <v>5140839</v>
      </c>
    </row>
    <row r="23" spans="2:9" ht="13.5" thickTop="1">
      <c r="B23" s="201" t="s">
        <v>45</v>
      </c>
      <c r="C23" s="189"/>
      <c r="D23" s="189"/>
      <c r="E23" s="190"/>
      <c r="F23" s="191"/>
      <c r="G23" s="192">
        <f>SUM(G5:G22)</f>
        <v>5140839</v>
      </c>
      <c r="H23" s="193"/>
      <c r="I23" s="191"/>
    </row>
    <row r="24" spans="2:9" ht="12.75">
      <c r="B24" s="134"/>
      <c r="C24" s="134"/>
      <c r="D24" s="134"/>
      <c r="E24" s="194"/>
      <c r="F24" s="176"/>
      <c r="G24" s="195"/>
      <c r="H24" s="196"/>
      <c r="I24" s="176"/>
    </row>
    <row r="25" spans="2:9" ht="27" customHeight="1">
      <c r="B25" s="239" t="s">
        <v>276</v>
      </c>
      <c r="C25" s="240"/>
      <c r="D25" s="240"/>
      <c r="E25" s="240"/>
      <c r="F25" s="240"/>
      <c r="G25" s="240"/>
      <c r="H25" s="240"/>
      <c r="I25" s="176"/>
    </row>
    <row r="26" spans="2:9" ht="12.75">
      <c r="B26" s="134"/>
      <c r="C26" s="134"/>
      <c r="D26" s="134"/>
      <c r="E26" s="194"/>
      <c r="F26" s="176"/>
      <c r="G26" s="195"/>
      <c r="H26" s="196"/>
      <c r="I26" s="176"/>
    </row>
    <row r="27" spans="2:9" ht="12.75">
      <c r="B27" s="138"/>
      <c r="C27" s="138"/>
      <c r="D27" s="138"/>
      <c r="E27" s="197"/>
      <c r="F27" s="198"/>
      <c r="G27" s="199"/>
      <c r="H27" s="200"/>
      <c r="I27" s="198"/>
    </row>
    <row r="28" spans="2:9" ht="25.5">
      <c r="B28" s="182" t="s">
        <v>263</v>
      </c>
      <c r="C28" s="183" t="s">
        <v>264</v>
      </c>
      <c r="D28" s="183">
        <v>61</v>
      </c>
      <c r="E28" s="184">
        <v>202000</v>
      </c>
      <c r="F28" s="185">
        <v>141000</v>
      </c>
      <c r="G28" s="186">
        <v>40600</v>
      </c>
      <c r="H28" s="187" t="s">
        <v>243</v>
      </c>
      <c r="I28" s="188">
        <f>I22+G28</f>
        <v>5181439</v>
      </c>
    </row>
    <row r="29" spans="2:9" ht="25.5">
      <c r="B29" s="156" t="s">
        <v>265</v>
      </c>
      <c r="C29" s="82" t="s">
        <v>266</v>
      </c>
      <c r="D29" s="82">
        <v>59</v>
      </c>
      <c r="E29" s="157">
        <v>641362</v>
      </c>
      <c r="F29" s="158">
        <v>480000</v>
      </c>
      <c r="G29" s="159">
        <v>198162</v>
      </c>
      <c r="H29" s="160" t="s">
        <v>267</v>
      </c>
      <c r="I29" s="161">
        <f t="shared" si="0"/>
        <v>5379601</v>
      </c>
    </row>
    <row r="30" spans="2:9" ht="38.25">
      <c r="B30" s="156" t="s">
        <v>268</v>
      </c>
      <c r="C30" s="82" t="s">
        <v>269</v>
      </c>
      <c r="D30" s="82">
        <v>52</v>
      </c>
      <c r="E30" s="157">
        <v>900000</v>
      </c>
      <c r="F30" s="158">
        <v>500000</v>
      </c>
      <c r="G30" s="159">
        <v>500000</v>
      </c>
      <c r="H30" s="160"/>
      <c r="I30" s="161">
        <f t="shared" si="0"/>
        <v>5879601</v>
      </c>
    </row>
    <row r="31" spans="2:10" ht="27" customHeight="1">
      <c r="B31" s="156" t="s">
        <v>270</v>
      </c>
      <c r="C31" s="82" t="s">
        <v>271</v>
      </c>
      <c r="D31" s="82">
        <v>33</v>
      </c>
      <c r="E31" s="157">
        <v>750000</v>
      </c>
      <c r="F31" s="158">
        <v>375000</v>
      </c>
      <c r="G31" s="159">
        <v>0</v>
      </c>
      <c r="H31" s="160" t="s">
        <v>272</v>
      </c>
      <c r="I31" s="169"/>
      <c r="J31" s="203" t="s">
        <v>277</v>
      </c>
    </row>
    <row r="32" spans="2:10" ht="39" thickBot="1">
      <c r="B32" s="170" t="s">
        <v>273</v>
      </c>
      <c r="C32" s="107" t="s">
        <v>274</v>
      </c>
      <c r="D32" s="171"/>
      <c r="E32" s="172"/>
      <c r="F32" s="172">
        <v>14875</v>
      </c>
      <c r="G32" s="173">
        <v>0</v>
      </c>
      <c r="H32" s="171"/>
      <c r="I32" s="174"/>
      <c r="J32" s="203" t="s">
        <v>278</v>
      </c>
    </row>
    <row r="33" spans="2:8" ht="12.75">
      <c r="B33" s="202" t="s">
        <v>45</v>
      </c>
      <c r="C33" s="134"/>
      <c r="D33" s="175"/>
      <c r="E33" s="176"/>
      <c r="F33" s="176"/>
      <c r="G33" s="177">
        <f>SUM(G28:G32)</f>
        <v>738762</v>
      </c>
      <c r="H33" s="175"/>
    </row>
    <row r="34" spans="2:8" ht="12.75">
      <c r="B34" s="175"/>
      <c r="C34" s="134"/>
      <c r="D34" s="175"/>
      <c r="E34" s="176"/>
      <c r="F34" s="176"/>
      <c r="G34" s="177"/>
      <c r="H34" s="175"/>
    </row>
    <row r="35" spans="2:8" ht="12.75">
      <c r="B35" s="175"/>
      <c r="C35" s="134"/>
      <c r="D35" s="175"/>
      <c r="E35" s="176"/>
      <c r="F35" s="176"/>
      <c r="G35" s="177"/>
      <c r="H35" s="175"/>
    </row>
    <row r="36" spans="2:8" ht="12.75">
      <c r="B36" s="175"/>
      <c r="C36" s="134"/>
      <c r="D36" s="175"/>
      <c r="E36" s="176"/>
      <c r="F36" s="176"/>
      <c r="G36" s="177"/>
      <c r="H36" s="175"/>
    </row>
    <row r="37" spans="2:8" ht="12.75">
      <c r="B37" s="175"/>
      <c r="C37" s="134"/>
      <c r="D37" s="175"/>
      <c r="E37" s="176"/>
      <c r="F37" s="176"/>
      <c r="G37" s="177"/>
      <c r="H37" s="175"/>
    </row>
    <row r="38" spans="2:8" ht="12.75">
      <c r="B38" s="175"/>
      <c r="C38" s="134"/>
      <c r="D38" s="175"/>
      <c r="E38" s="176"/>
      <c r="F38" s="176"/>
      <c r="G38" s="177"/>
      <c r="H38" s="175"/>
    </row>
    <row r="39" spans="2:8" ht="12.75">
      <c r="B39" s="175"/>
      <c r="C39" s="134"/>
      <c r="D39" s="175"/>
      <c r="E39" s="176"/>
      <c r="F39" s="176"/>
      <c r="G39" s="177"/>
      <c r="H39" s="175"/>
    </row>
    <row r="40" spans="2:8" ht="12.75">
      <c r="B40" s="175"/>
      <c r="C40" s="134"/>
      <c r="D40" s="175"/>
      <c r="E40" s="176"/>
      <c r="F40" s="176"/>
      <c r="G40" s="177"/>
      <c r="H40" s="175"/>
    </row>
    <row r="41" spans="2:8" ht="12.75">
      <c r="B41" s="175"/>
      <c r="C41" s="134"/>
      <c r="D41" s="175"/>
      <c r="E41" s="176"/>
      <c r="F41" s="176"/>
      <c r="G41" s="177"/>
      <c r="H41" s="175"/>
    </row>
    <row r="42" spans="2:8" ht="12.75">
      <c r="B42" s="175"/>
      <c r="C42" s="134"/>
      <c r="D42" s="175"/>
      <c r="E42" s="176"/>
      <c r="F42" s="176"/>
      <c r="G42" s="177"/>
      <c r="H42" s="175"/>
    </row>
    <row r="43" spans="2:8" ht="12.75">
      <c r="B43" s="175"/>
      <c r="C43" s="134"/>
      <c r="D43" s="175"/>
      <c r="E43" s="176"/>
      <c r="F43" s="176"/>
      <c r="G43" s="177"/>
      <c r="H43" s="175"/>
    </row>
    <row r="44" spans="2:8" ht="12.75">
      <c r="B44" s="175"/>
      <c r="C44" s="134"/>
      <c r="D44" s="175"/>
      <c r="E44" s="176"/>
      <c r="F44" s="176"/>
      <c r="G44" s="177"/>
      <c r="H44" s="175"/>
    </row>
    <row r="45" spans="2:8" ht="12.75">
      <c r="B45" s="175"/>
      <c r="C45" s="134"/>
      <c r="D45" s="175"/>
      <c r="E45" s="176"/>
      <c r="F45" s="176"/>
      <c r="G45" s="177"/>
      <c r="H45" s="175"/>
    </row>
    <row r="46" spans="2:8" ht="12.75">
      <c r="B46" s="175"/>
      <c r="C46" s="134"/>
      <c r="D46" s="175"/>
      <c r="E46" s="176"/>
      <c r="F46" s="176"/>
      <c r="G46" s="177"/>
      <c r="H46" s="175"/>
    </row>
  </sheetData>
  <mergeCells count="2">
    <mergeCell ref="B25:H25"/>
    <mergeCell ref="B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" sqref="A2:J2"/>
    </sheetView>
  </sheetViews>
  <sheetFormatPr defaultColWidth="9.140625" defaultRowHeight="12.75"/>
  <cols>
    <col min="1" max="1" width="32.140625" style="204" customWidth="1"/>
    <col min="2" max="3" width="11.140625" style="204" customWidth="1"/>
    <col min="4" max="4" width="11.140625" style="204" hidden="1" customWidth="1"/>
    <col min="5" max="5" width="11.57421875" style="204" hidden="1" customWidth="1"/>
    <col min="6" max="6" width="11.00390625" style="204" hidden="1" customWidth="1"/>
    <col min="7" max="8" width="10.8515625" style="204" hidden="1" customWidth="1"/>
    <col min="9" max="9" width="10.140625" style="143" customWidth="1"/>
    <col min="10" max="10" width="10.140625" style="205" customWidth="1"/>
    <col min="11" max="19" width="9.140625" style="204" customWidth="1"/>
    <col min="20" max="22" width="9.140625" style="1" customWidth="1"/>
  </cols>
  <sheetData>
    <row r="2" spans="1:10" ht="29.25" customHeight="1">
      <c r="A2" s="243" t="s">
        <v>294</v>
      </c>
      <c r="B2" s="243"/>
      <c r="C2" s="243"/>
      <c r="D2" s="243"/>
      <c r="E2" s="243"/>
      <c r="F2" s="243"/>
      <c r="G2" s="243"/>
      <c r="H2" s="243"/>
      <c r="I2" s="243"/>
      <c r="J2" s="243"/>
    </row>
    <row r="3" ht="13.5" thickBot="1"/>
    <row r="4" spans="1:10" ht="116.25" customHeight="1" thickBot="1">
      <c r="A4" s="222" t="s">
        <v>279</v>
      </c>
      <c r="B4" s="223" t="s">
        <v>280</v>
      </c>
      <c r="C4" s="224" t="s">
        <v>281</v>
      </c>
      <c r="D4" s="224" t="s">
        <v>282</v>
      </c>
      <c r="E4" s="224" t="s">
        <v>283</v>
      </c>
      <c r="F4" s="224" t="s">
        <v>284</v>
      </c>
      <c r="G4" s="225" t="s">
        <v>285</v>
      </c>
      <c r="H4" s="225" t="s">
        <v>286</v>
      </c>
      <c r="I4" s="226" t="s">
        <v>292</v>
      </c>
      <c r="J4" s="229" t="s">
        <v>293</v>
      </c>
    </row>
    <row r="5" spans="1:10" ht="25.5">
      <c r="A5" s="206" t="s">
        <v>287</v>
      </c>
      <c r="B5" s="207">
        <v>801000</v>
      </c>
      <c r="C5" s="208">
        <v>437588</v>
      </c>
      <c r="D5" s="208">
        <v>92408</v>
      </c>
      <c r="E5" s="208">
        <v>652860</v>
      </c>
      <c r="F5" s="208">
        <v>435240</v>
      </c>
      <c r="G5" s="208">
        <f>F5*0.65</f>
        <v>282906</v>
      </c>
      <c r="H5" s="208">
        <f>E5*0.075</f>
        <v>48964.5</v>
      </c>
      <c r="I5" s="184">
        <f>G5+H5</f>
        <v>331870.5</v>
      </c>
      <c r="J5" s="230">
        <f>C5-I5</f>
        <v>105717.5</v>
      </c>
    </row>
    <row r="6" spans="1:10" ht="25.5">
      <c r="A6" s="209" t="s">
        <v>288</v>
      </c>
      <c r="B6" s="210">
        <v>566000</v>
      </c>
      <c r="C6" s="211">
        <v>425000</v>
      </c>
      <c r="D6" s="211">
        <v>85000</v>
      </c>
      <c r="E6" s="211">
        <v>466256</v>
      </c>
      <c r="F6" s="211">
        <v>316388</v>
      </c>
      <c r="G6" s="211">
        <f>F6*0.65</f>
        <v>205652.2</v>
      </c>
      <c r="H6" s="211">
        <f>E6*0.075</f>
        <v>34969.2</v>
      </c>
      <c r="I6" s="157">
        <f>G6+H6</f>
        <v>240621.40000000002</v>
      </c>
      <c r="J6" s="230">
        <f>C6-I6</f>
        <v>184378.59999999998</v>
      </c>
    </row>
    <row r="7" spans="1:10" ht="25.5">
      <c r="A7" s="209" t="s">
        <v>289</v>
      </c>
      <c r="B7" s="210">
        <v>571762</v>
      </c>
      <c r="C7" s="211">
        <v>422761</v>
      </c>
      <c r="D7" s="211">
        <v>84555</v>
      </c>
      <c r="E7" s="211">
        <v>658638</v>
      </c>
      <c r="F7" s="211">
        <v>439092</v>
      </c>
      <c r="G7" s="211">
        <f>F7*0.65</f>
        <v>285409.8</v>
      </c>
      <c r="H7" s="211">
        <f>E7*0.075</f>
        <v>49397.85</v>
      </c>
      <c r="I7" s="157">
        <f>G7+H7</f>
        <v>334807.64999999997</v>
      </c>
      <c r="J7" s="230">
        <f>C7-I7</f>
        <v>87953.35000000003</v>
      </c>
    </row>
    <row r="8" spans="1:10" ht="26.25" thickBot="1">
      <c r="A8" s="212" t="s">
        <v>290</v>
      </c>
      <c r="B8" s="213">
        <v>1346675</v>
      </c>
      <c r="C8" s="214">
        <v>729645</v>
      </c>
      <c r="D8" s="214">
        <v>127500</v>
      </c>
      <c r="E8" s="214">
        <f>116235+1042440</f>
        <v>1158675</v>
      </c>
      <c r="F8" s="214">
        <f>77490+707370</f>
        <v>784860</v>
      </c>
      <c r="G8" s="214">
        <f>F8*0.65</f>
        <v>510159</v>
      </c>
      <c r="H8" s="214">
        <f>E8*0.075</f>
        <v>86900.625</v>
      </c>
      <c r="I8" s="227">
        <f>G8+H8</f>
        <v>597059.625</v>
      </c>
      <c r="J8" s="230">
        <f>C8-I8</f>
        <v>132585.375</v>
      </c>
    </row>
    <row r="9" spans="1:10" ht="13.5" thickBot="1">
      <c r="A9" s="215" t="s">
        <v>291</v>
      </c>
      <c r="B9" s="216">
        <f aca="true" t="shared" si="0" ref="B9:I9">SUM(B5:B8)</f>
        <v>3285437</v>
      </c>
      <c r="C9" s="217">
        <f t="shared" si="0"/>
        <v>2014994</v>
      </c>
      <c r="D9" s="217">
        <f t="shared" si="0"/>
        <v>389463</v>
      </c>
      <c r="E9" s="217">
        <f t="shared" si="0"/>
        <v>2936429</v>
      </c>
      <c r="F9" s="217">
        <f t="shared" si="0"/>
        <v>1975580</v>
      </c>
      <c r="G9" s="217">
        <f t="shared" si="0"/>
        <v>1284127</v>
      </c>
      <c r="H9" s="217">
        <f t="shared" si="0"/>
        <v>220232.175</v>
      </c>
      <c r="I9" s="228">
        <f t="shared" si="0"/>
        <v>1504359.175</v>
      </c>
      <c r="J9" s="231">
        <f>SUM(J5:J8)</f>
        <v>510634.825</v>
      </c>
    </row>
    <row r="10" ht="12.75">
      <c r="F10" s="218"/>
    </row>
    <row r="11" ht="12.75">
      <c r="F11" s="218"/>
    </row>
    <row r="12" ht="12.75">
      <c r="F12" s="218"/>
    </row>
    <row r="13" ht="12.75">
      <c r="F13" s="218"/>
    </row>
    <row r="14" ht="12.75">
      <c r="F14" s="218"/>
    </row>
    <row r="15" spans="1:6" ht="12.75">
      <c r="A15" s="219"/>
      <c r="B15" s="219"/>
      <c r="C15" s="219"/>
      <c r="D15" s="219"/>
      <c r="E15" s="219"/>
      <c r="F15" s="218"/>
    </row>
    <row r="16" spans="1:6" ht="12.75">
      <c r="A16" s="220"/>
      <c r="B16" s="220"/>
      <c r="C16" s="220"/>
      <c r="D16" s="220"/>
      <c r="E16" s="220"/>
      <c r="F16" s="218"/>
    </row>
    <row r="17" ht="12.75">
      <c r="F17" s="218"/>
    </row>
    <row r="18" spans="1:6" ht="12.75">
      <c r="A18" s="221"/>
      <c r="B18" s="221"/>
      <c r="C18" s="221"/>
      <c r="D18" s="221"/>
      <c r="E18" s="221"/>
      <c r="F18" s="218"/>
    </row>
    <row r="19" ht="12.75">
      <c r="F19" s="218"/>
    </row>
    <row r="21" spans="1:6" ht="12.75">
      <c r="A21" s="221"/>
      <c r="B21" s="221"/>
      <c r="C21" s="221"/>
      <c r="D21" s="221"/>
      <c r="E21" s="221"/>
      <c r="F21" s="218"/>
    </row>
    <row r="24" spans="1:5" ht="12.75">
      <c r="A24" s="221"/>
      <c r="B24" s="221"/>
      <c r="C24" s="221"/>
      <c r="D24" s="221"/>
      <c r="E24" s="221"/>
    </row>
    <row r="25" spans="1:5" ht="12.75">
      <c r="A25" s="221"/>
      <c r="B25" s="221"/>
      <c r="C25" s="221"/>
      <c r="D25" s="221"/>
      <c r="E25" s="221"/>
    </row>
    <row r="26" spans="1:5" ht="12.75">
      <c r="A26" s="221"/>
      <c r="B26" s="221"/>
      <c r="C26" s="221"/>
      <c r="D26" s="221"/>
      <c r="E26" s="221"/>
    </row>
  </sheetData>
  <mergeCells count="1">
    <mergeCell ref="A2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294</cp:lastModifiedBy>
  <cp:lastPrinted>2005-06-08T14:23:38Z</cp:lastPrinted>
  <dcterms:created xsi:type="dcterms:W3CDTF">2003-04-25T06:16:08Z</dcterms:created>
  <dcterms:modified xsi:type="dcterms:W3CDTF">2005-06-28T11:32:38Z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1317238386</vt:i4>
  </property>
  <property fmtid="{D5CDD505-2E9C-101B-9397-08002B2CF9AE}" pid="3" name="_EmailSubject">
    <vt:lpwstr>Granty 01-06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1729043182</vt:i4>
  </property>
  <property fmtid="{D5CDD505-2E9C-101B-9397-08002B2CF9AE}" pid="7" name="_ReviewingToolsShownOnce">
    <vt:lpwstr/>
  </property>
</Properties>
</file>