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tabRatio="601" activeTab="0"/>
  </bookViews>
  <sheets>
    <sheet name="úprava září 05" sheetId="1" r:id="rId1"/>
    <sheet name="List2" sheetId="2" r:id="rId2"/>
    <sheet name="List3" sheetId="3" r:id="rId3"/>
  </sheets>
  <definedNames>
    <definedName name="_xlnm.Print_Titles" localSheetId="0">'úprava září 05'!$A:$D,'úprava září 05'!$2:$4</definedName>
    <definedName name="Z_001CCDBC_C9A6_4905_B922_F95EBCDB9351_.wvu.FilterData" localSheetId="0" hidden="1">'úprava září 05'!$A$1:$BA$130</definedName>
    <definedName name="Z_041429A8_0F8D_4D49_A6CB_7429C9C1A7BB_.wvu.FilterData" localSheetId="0" hidden="1">'úprava září 05'!$A$1:$BA$130</definedName>
    <definedName name="Z_051FA04F_D7C4_47C0_A517_4A35EFFCAB3E_.wvu.Cols" localSheetId="0" hidden="1">'úprava září 05'!$Q:$Q,'úprava září 05'!$S:$T,'úprava září 05'!$AI:$AI,'úprava září 05'!$AZ:$AZ</definedName>
    <definedName name="Z_051FA04F_D7C4_47C0_A517_4A35EFFCAB3E_.wvu.FilterData" localSheetId="0" hidden="1">'úprava září 05'!$A$1:$BA$130</definedName>
    <definedName name="Z_051FA04F_D7C4_47C0_A517_4A35EFFCAB3E_.wvu.PrintTitles" localSheetId="0" hidden="1">'úprava září 05'!$A:$D,'úprava září 05'!$2:$4</definedName>
    <definedName name="Z_05C0CBDC_AE87_4A5E_A007_ABB1B692F74A_.wvu.FilterData" localSheetId="0" hidden="1">'úprava září 05'!$A$1:$BA$130</definedName>
    <definedName name="Z_0A9F2C64_8584_11D7_A5C2_D47D5680C947_.wvu.Cols" localSheetId="0" hidden="1">'úprava září 05'!$E:$E,'úprava září 05'!$K:$K,'úprava září 05'!$O:$P,'úprava září 05'!$V:$V,'úprava září 05'!$X:$AB,'úprava září 05'!$AC:$AD</definedName>
    <definedName name="Z_0A9F2C64_8584_11D7_A5C2_D47D5680C947_.wvu.PrintArea" localSheetId="0" hidden="1">'úprava září 05'!$A$1:$AV$138</definedName>
    <definedName name="Z_0A9F2C64_8584_11D7_A5C2_D47D5680C947_.wvu.PrintTitles" localSheetId="0" hidden="1">'úprava září 05'!$A:$D,'úprava září 05'!$2:$4</definedName>
    <definedName name="Z_0BBFF149_094D_42F5_9B2C_87DD8441A876_.wvu.FilterData" localSheetId="0" hidden="1">'úprava září 05'!$A$1:$BA$130</definedName>
    <definedName name="Z_0FC3A371_E298_4EE4_A13D_CFE21FDC45DA_.wvu.FilterData" localSheetId="0" hidden="1">'úprava září 05'!$A$1:$BA$130</definedName>
    <definedName name="Z_1091C4E1_F372_4CB9_945D_EB10A58B150D_.wvu.FilterData" localSheetId="0" hidden="1">'úprava září 05'!$A$1:$BA$130</definedName>
    <definedName name="Z_138CFD6F_4E4E_44F9_BFDA_F3BC5BE876CA_.wvu.FilterData" localSheetId="0" hidden="1">'úprava září 05'!$A$1:$BA$130</definedName>
    <definedName name="Z_18153914_73CA_4710_85C8_61A8ECF6CCA1_.wvu.FilterData" localSheetId="0" hidden="1">'úprava září 05'!$A$1:$BA$130</definedName>
    <definedName name="Z_190DB2AD_6CE4_47A5_A732_2B62A823E73A_.wvu.FilterData" localSheetId="0" hidden="1">'úprava září 05'!$A$1:$BA$130</definedName>
    <definedName name="Z_1A595AD2_825B_4BAC_88E9_214023F22BA2_.wvu.FilterData" localSheetId="0" hidden="1">'úprava září 05'!$A$1:$BA$130</definedName>
    <definedName name="Z_1C9FC958_1BB6_45DC_9A6B_AD3BE44AB1D2_.wvu.FilterData" localSheetId="0" hidden="1">'úprava září 05'!$A$1:$BA$130</definedName>
    <definedName name="Z_206456EB_732B_45F5_8D53_EBE53E6A41EF_.wvu.FilterData" localSheetId="0" hidden="1">'úprava září 05'!$A$1:$BA$130</definedName>
    <definedName name="Z_219F175E_B75F_4BD3_A786_D56A9CB1555C_.wvu.FilterData" localSheetId="0" hidden="1">'úprava září 05'!$A$1:$BA$130</definedName>
    <definedName name="Z_228C5184_9D6A_4E89_82DD_D1E4B1C7EDBE_.wvu.FilterData" localSheetId="0" hidden="1">'úprava září 05'!$A$1:$BA$130</definedName>
    <definedName name="Z_22E55C18_7504_465E_B12C_C16ED54F8418_.wvu.FilterData" localSheetId="0" hidden="1">'úprava září 05'!$A$1:$BA$130</definedName>
    <definedName name="Z_2A227404_1CE4_4982_89D0_4E95985CB14F_.wvu.FilterData" localSheetId="0" hidden="1">'úprava září 05'!$A$1:$BA$130</definedName>
    <definedName name="Z_2C8FB08D_1AEE_4C5A_8A44_7B0FA11DF70C_.wvu.FilterData" localSheetId="0" hidden="1">'úprava září 05'!$A$1:$BA$130</definedName>
    <definedName name="Z_2D15DD63_EEE8_4E4D_BB0F_7D75D514C748_.wvu.FilterData" localSheetId="0" hidden="1">'úprava září 05'!$A$1:$BA$130</definedName>
    <definedName name="Z_3050F239_E78C_4D1F_A489_B893E0A4DEC0_.wvu.FilterData" localSheetId="0" hidden="1">'úprava září 05'!$A$1:$BA$130</definedName>
    <definedName name="Z_35BFA4EB_FDDF_465A_A3B7_A11250D49974_.wvu.FilterData" localSheetId="0" hidden="1">'úprava září 05'!$A$1:$BA$130</definedName>
    <definedName name="Z_35C178AC_A113_4131_9663_56F5ECBB5DDD_.wvu.FilterData" localSheetId="0" hidden="1">'úprava září 05'!$A$1:$BA$130</definedName>
    <definedName name="Z_3C77D3C4_4C66_444B_919B_1F4618475E1D_.wvu.FilterData" localSheetId="0" hidden="1">'úprava září 05'!$A$1:$BA$130</definedName>
    <definedName name="Z_3C7BDB13_26D9_440E_899A_D588C9F24DEB_.wvu.FilterData" localSheetId="0" hidden="1">'úprava září 05'!$A$1:$BA$130</definedName>
    <definedName name="Z_3ED60ED4_97D2_4310_BD68_2BBC34CA3AF8_.wvu.FilterData" localSheetId="0" hidden="1">'úprava září 05'!$A$1:$BA$130</definedName>
    <definedName name="Z_4382F3CB_6C21_4848_85C1_54208BE21FFB_.wvu.FilterData" localSheetId="0" hidden="1">'úprava září 05'!$A$1:$BA$130</definedName>
    <definedName name="Z_44D0115C_D832_4FF2_AF12_723387F7514E_.wvu.FilterData" localSheetId="0" hidden="1">'úprava září 05'!$A$1:$BA$130</definedName>
    <definedName name="Z_450EA350_C96D_4AF8_92E5_A3D1B8357A29_.wvu.FilterData" localSheetId="0" hidden="1">'úprava září 05'!$A$1:$BA$130</definedName>
    <definedName name="Z_45FE9B2C_19B9_4B9B_AC08_5C32E224FA1E_.wvu.FilterData" localSheetId="0" hidden="1">'úprava září 05'!$A$1:$BA$130</definedName>
    <definedName name="Z_46C2C4D6_664D_4D4F_BDD5_E995CB52B56D_.wvu.FilterData" localSheetId="0" hidden="1">'úprava září 05'!$A$1:$BA$130</definedName>
    <definedName name="Z_47600A36_8BF8_40D9_92D0_428BF6993AF3_.wvu.FilterData" localSheetId="0" hidden="1">'úprava září 05'!$A$1:$BA$130</definedName>
    <definedName name="Z_4C457666_2B5B_49EA_810F_514DB80BCF17_.wvu.PrintTitles" localSheetId="0" hidden="1">'úprava září 05'!$1:$4</definedName>
    <definedName name="Z_4CEC6666_437B_415F_8F63_21351A532C08_.wvu.FilterData" localSheetId="0" hidden="1">'úprava září 05'!$A$1:$BA$130</definedName>
    <definedName name="Z_4F0A48A8_3AF7_49AA_BEE8_845F8FCE6DF3_.wvu.FilterData" localSheetId="0" hidden="1">'úprava září 05'!$A$1:$BA$130</definedName>
    <definedName name="Z_53599707_1370_4707_B1B3_8B8DDBB772FA_.wvu.FilterData" localSheetId="0" hidden="1">'úprava září 05'!$A$1:$BA$130</definedName>
    <definedName name="Z_54C3D7E1_CD91_489B_94F2_1E3FC05E4F76_.wvu.FilterData" localSheetId="0" hidden="1">'úprava září 05'!$A$1:$BA$130</definedName>
    <definedName name="Z_5534F80C_8FCE_4963_8D4E_174D981803BF_.wvu.FilterData" localSheetId="0" hidden="1">'úprava září 05'!$A$1:$BA$130</definedName>
    <definedName name="Z_5919B894_CA13_4707_A72A_CE101D275EF4_.wvu.FilterData" localSheetId="0" hidden="1">'úprava září 05'!$A$1:$BA$130</definedName>
    <definedName name="Z_59B74AB0_A29E_49A5_821D_89BA38CF9630_.wvu.FilterData" localSheetId="0" hidden="1">'úprava září 05'!$A$1:$BA$130</definedName>
    <definedName name="Z_5A23E3D9_D7BC_4AD4_A409_5D99F85EC477_.wvu.FilterData" localSheetId="0" hidden="1">'úprava září 05'!$A$1:$BA$130</definedName>
    <definedName name="Z_6C9E2BF0_9BCD_41EA_B8D3_4ED7DB21837F_.wvu.FilterData" localSheetId="0" hidden="1">'úprava září 05'!$A$1:$BA$130</definedName>
    <definedName name="Z_6D342C18_164E_4F77_9C52_76226C80D97F_.wvu.FilterData" localSheetId="0" hidden="1">'úprava září 05'!$A$1:$BA$130</definedName>
    <definedName name="Z_74D6C347_60F6_45BC_AB03_4EA4CA3E812F_.wvu.FilterData" localSheetId="0" hidden="1">'úprava září 05'!$A$1:$BA$130</definedName>
    <definedName name="Z_7575E4EB_848C_43A2_96EB_B8B4EB9E5FA5_.wvu.FilterData" localSheetId="0" hidden="1">'úprava září 05'!$A$1:$BA$130</definedName>
    <definedName name="Z_76F9834D_8A0B_4A33_AD27_A99061643343_.wvu.FilterData" localSheetId="0" hidden="1">'úprava září 05'!$A$1:$BA$130</definedName>
    <definedName name="Z_787C18C7_4A93_4DF8_A907_743901D38CC6_.wvu.FilterData" localSheetId="0" hidden="1">'úprava září 05'!$A$1:$BA$130</definedName>
    <definedName name="Z_79FDB0B6_571E_49CF_81E3_93D3C5AA0073_.wvu.FilterData" localSheetId="0" hidden="1">'úprava září 05'!$A$1:$BA$130</definedName>
    <definedName name="Z_7EA0B15E_638D_4C79_8FDF_39626D3A5C33_.wvu.FilterData" localSheetId="0" hidden="1">'úprava září 05'!$A$1:$BA$130</definedName>
    <definedName name="Z_7F6ED723_80C2_4E25_B862_A3777A42E8BB_.wvu.FilterData" localSheetId="0" hidden="1">'úprava září 05'!$A$1:$BA$130</definedName>
    <definedName name="Z_859205B1_29A3_43F7_9E08_E464124703F2_.wvu.FilterData" localSheetId="0" hidden="1">'úprava září 05'!$A$1:$BA$130</definedName>
    <definedName name="Z_892D18EC_904D_4151_AE7D_BDB6D2C1E0B0_.wvu.FilterData" localSheetId="0" hidden="1">'úprava září 05'!$A$1:$BA$130</definedName>
    <definedName name="Z_8DEF7C34_AB70_4B08_8982_DADCE4D2801F_.wvu.FilterData" localSheetId="0" hidden="1">'úprava září 05'!$A$1:$BA$130</definedName>
    <definedName name="Z_8EEF60CA_B55D_44A4_BBA3_654D33F80456_.wvu.FilterData" localSheetId="0" hidden="1">'úprava září 05'!$A$1:$BA$130</definedName>
    <definedName name="Z_905578C3_D0B9_4680_8089_C03AC540A74C_.wvu.FilterData" localSheetId="0" hidden="1">'úprava září 05'!$A$1:$BA$130</definedName>
    <definedName name="Z_9354DE5F_3F69_4CDF_A317_D675120C4F66_.wvu.FilterData" localSheetId="0" hidden="1">'úprava září 05'!$A$1:$BA$130</definedName>
    <definedName name="Z_9459B2ED_F39A_455A_89E4_F06C8B13FAF3_.wvu.FilterData" localSheetId="0" hidden="1">'úprava září 05'!$A$1:$BA$130</definedName>
    <definedName name="Z_94643317_E717_4647_B3C7_1ADCC41BA53C_.wvu.FilterData" localSheetId="0" hidden="1">'úprava září 05'!$A$1:$BA$130</definedName>
    <definedName name="Z_9591D0C2_9E69_4C71_BAC9_B8CDBABC692E_.wvu.FilterData" localSheetId="0" hidden="1">'úprava září 05'!$A$1:$BA$130</definedName>
    <definedName name="Z_9591D0C2_9E69_4C71_BAC9_B8CDBABC692E_.wvu.PrintTitles" localSheetId="0" hidden="1">'úprava září 05'!$1:$4</definedName>
    <definedName name="Z_9591D0C2_9E69_4C71_BAC9_B8CDBABC692E_.wvu.Rows" localSheetId="0" hidden="1">'úprava září 05'!$83:$130</definedName>
    <definedName name="Z_973EC934_FE3C_411D_8137_16A319E9E3DD_.wvu.FilterData" localSheetId="0" hidden="1">'úprava září 05'!$A$1:$BA$130</definedName>
    <definedName name="Z_980C3E52_3759_49C1_A531_E33AB5B60757_.wvu.FilterData" localSheetId="0" hidden="1">'úprava září 05'!$A$1:$BA$130</definedName>
    <definedName name="Z_9C53FAE3_562A_43A8_9346_0AEB55225E2B_.wvu.FilterData" localSheetId="0" hidden="1">'úprava září 05'!$A$1:$BA$130</definedName>
    <definedName name="Z_9DA90B67_223E_4D11_963C_D8766691E9F7_.wvu.FilterData" localSheetId="0" hidden="1">'úprava září 05'!$A$1:$BA$130</definedName>
    <definedName name="Z_9F6EA0CD_9DFB_45EA_A8FD_FBFCB5137533_.wvu.FilterData" localSheetId="0" hidden="1">'úprava září 05'!$A$1:$BA$130</definedName>
    <definedName name="Z_A051463D_F64F_4ABD_A376_CCD1F54F6957_.wvu.FilterData" localSheetId="0" hidden="1">'úprava září 05'!$A$1:$BA$130</definedName>
    <definedName name="Z_A06ADA05_76E8_4372_AB96_5EB832FA1DE7_.wvu.FilterData" localSheetId="0" hidden="1">'úprava září 05'!$A$1:$BA$130</definedName>
    <definedName name="Z_A08182BD_3C43_43E7_9F51_F0DA269371DF_.wvu.FilterData" localSheetId="0" hidden="1">'úprava září 05'!$A$1:$BA$130</definedName>
    <definedName name="Z_AC4760D3_70F2_4396_B1FA_AD4FA442EAC5_.wvu.FilterData" localSheetId="0" hidden="1">'úprava září 05'!$A$1:$BA$130</definedName>
    <definedName name="Z_AD6B4D63_4879_4A1A_8711_C4C76F665EE9_.wvu.FilterData" localSheetId="0" hidden="1">'úprava září 05'!$A$1:$BA$130</definedName>
    <definedName name="Z_AFA43F35_1130_44FA_8F2A_25923E15C05B_.wvu.FilterData" localSheetId="0" hidden="1">'úprava září 05'!$A$1:$BA$130</definedName>
    <definedName name="Z_B1F7805E_ACC8_43E5_A26B_C94209B28EC6_.wvu.FilterData" localSheetId="0" hidden="1">'úprava září 05'!$A$1:$BA$130</definedName>
    <definedName name="Z_B3B5BDC9_EAE0_42E9_B880_6E3FFFFB1376_.wvu.FilterData" localSheetId="0" hidden="1">'úprava září 05'!$A$1:$BA$130</definedName>
    <definedName name="Z_B56411D7_C391_4753_A020_9EFB3C82FCBF_.wvu.FilterData" localSheetId="0" hidden="1">'úprava září 05'!$A$1:$BA$130</definedName>
    <definedName name="Z_B5D26EB5_9EE5_449E_88F5_73BFE9B5B47F_.wvu.FilterData" localSheetId="0" hidden="1">'úprava září 05'!$A$1:$BA$130</definedName>
    <definedName name="Z_B7A037C6_8D6D_4D67_9422_33CCC4A493AA_.wvu.FilterData" localSheetId="0" hidden="1">'úprava září 05'!$A$1:$BA$130</definedName>
    <definedName name="Z_B80D5A39_95D0_4F04_8947_9AFEA96426EC_.wvu.FilterData" localSheetId="0" hidden="1">'úprava září 05'!$A$1:$BA$130</definedName>
    <definedName name="Z_B8CEF422_A221_4ACC_8E06_25AAC6CCAE55_.wvu.FilterData" localSheetId="0" hidden="1">'úprava září 05'!$A$1:$BA$130</definedName>
    <definedName name="Z_BA04D8A5_1895_419E_A593_A6366C90C08F_.wvu.FilterData" localSheetId="0" hidden="1">'úprava září 05'!$A$1:$BA$130</definedName>
    <definedName name="Z_C0737225_4034_40C8_AC8C_4F607C033E47_.wvu.FilterData" localSheetId="0" hidden="1">'úprava září 05'!$A$1:$BA$130</definedName>
    <definedName name="Z_C4677ABC_8C52_4D2D_B565_915A7681FE85_.wvu.FilterData" localSheetId="0" hidden="1">'úprava září 05'!$A$1:$BA$130</definedName>
    <definedName name="Z_CD8F88E1_82E5_47C8_AB03_A6F5BD64E3AE_.wvu.FilterData" localSheetId="0" hidden="1">'úprava září 05'!$A$1:$BA$130</definedName>
    <definedName name="Z_CF51892F_CB94_4E47_AFE9_3FA825D02DAA_.wvu.FilterData" localSheetId="0" hidden="1">'úprava září 05'!$A$1:$BA$130</definedName>
    <definedName name="Z_CFF57C93_B160_4229_90D2_02CBA511360C_.wvu.FilterData" localSheetId="0" hidden="1">'úprava září 05'!$A$1:$BA$130</definedName>
    <definedName name="Z_D3366D0E_F7E9_4721_AAE3_C5876D1B9896_.wvu.FilterData" localSheetId="0" hidden="1">'úprava září 05'!$A$1:$BA$130</definedName>
    <definedName name="Z_D444A18D_9874_4A75_87E2_EE44A3CE8E51_.wvu.FilterData" localSheetId="0" hidden="1">'úprava září 05'!$A$1:$BA$130</definedName>
    <definedName name="Z_D7FFEC12_C565_43DB_B024_7ED04468A456_.wvu.FilterData" localSheetId="0" hidden="1">'úprava září 05'!$A$1:$BA$130</definedName>
    <definedName name="Z_DA8F2BA9_945D_465B_88DC_5CAA8F3C84C6_.wvu.FilterData" localSheetId="0" hidden="1">'úprava září 05'!$A$1:$BA$130</definedName>
    <definedName name="Z_E1AAB1DD_D74D_4EEC_A848_ADC2C3AAA4D4_.wvu.FilterData" localSheetId="0" hidden="1">'úprava září 05'!$A$1:$BA$130</definedName>
    <definedName name="Z_E7AD2A88_43FD_4EC1_9FA8_66BFD8C2E053_.wvu.FilterData" localSheetId="0" hidden="1">'úprava září 05'!$A$1:$BA$130</definedName>
    <definedName name="Z_E8E6EE1F_EFFE_4FB8_A067_FFA990F1106E_.wvu.FilterData" localSheetId="0" hidden="1">'úprava září 05'!$A$1:$BA$130</definedName>
    <definedName name="Z_EFE23367_19A3_4E6D_8BBF_971346FE69DB_.wvu.FilterData" localSheetId="0" hidden="1">'úprava září 05'!$A$1:$BA$130</definedName>
    <definedName name="Z_F0223702_3AC8_4B53_AE84_1288B716585D_.wvu.FilterData" localSheetId="0" hidden="1">'úprava září 05'!$A$1:$BA$130</definedName>
    <definedName name="Z_F15FA95A_BB74_4307_A293_6D7080EEFE4F_.wvu.FilterData" localSheetId="0" hidden="1">'úprava září 05'!$A$1:$BA$130</definedName>
    <definedName name="Z_F1E874EE_6CF2_4A72_AFA5_07E7A8160B59_.wvu.FilterData" localSheetId="0" hidden="1">'úprava září 05'!$A$1:$BA$130</definedName>
    <definedName name="Z_F1F5071A_3D2C_49B9_9218_92EFB56BA7EE_.wvu.FilterData" localSheetId="0" hidden="1">'úprava září 05'!$A$1:$BA$130</definedName>
    <definedName name="Z_F4214016_A8F9_4C01_995D_611946CEAF33_.wvu.FilterData" localSheetId="0" hidden="1">'úprava září 05'!$A$1:$BA$130</definedName>
    <definedName name="Z_F6DC5626_A5F1_4304_A510_7B47CE0A9786_.wvu.FilterData" localSheetId="0" hidden="1">'úprava září 05'!$A$1:$BA$130</definedName>
    <definedName name="Z_F84B0574_FC5F_4219_9D6E_D0A382D81295_.wvu.FilterData" localSheetId="0" hidden="1">'úprava září 05'!$A$1:$BA$130</definedName>
    <definedName name="Z_F8B83FBD_D413_49B5_AEC8_1D6B7C5247D2_.wvu.FilterData" localSheetId="0" hidden="1">'úprava září 05'!$A$1:$BA$130</definedName>
    <definedName name="Z_FCEA4198_BACD_4A8B_8022_230817B20286_.wvu.FilterData" localSheetId="0" hidden="1">'úprava září 05'!$A$1:$BA$130</definedName>
    <definedName name="Z_FD37CE8C_C051_42E1_A81F_1D0328394662_.wvu.FilterData" localSheetId="0" hidden="1">'úprava září 05'!$A$1:$BA$130</definedName>
    <definedName name="Z_FF928F21_F86D_4B81_858C_823ACEB75B86_.wvu.FilterData" localSheetId="0" hidden="1">'úprava září 05'!$A$1:$BA$130</definedName>
  </definedNames>
  <calcPr fullCalcOnLoad="1"/>
</workbook>
</file>

<file path=xl/sharedStrings.xml><?xml version="1.0" encoding="utf-8"?>
<sst xmlns="http://schemas.openxmlformats.org/spreadsheetml/2006/main" count="246" uniqueCount="201">
  <si>
    <t>Č. org.</t>
  </si>
  <si>
    <t>paragraf</t>
  </si>
  <si>
    <t>okr</t>
  </si>
  <si>
    <t>Název školy</t>
  </si>
  <si>
    <t>x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</si>
  <si>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</si>
  <si>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</si>
  <si>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</si>
  <si>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akademie, Hradec Králové, tř. ČSA 274</t>
  </si>
  <si>
    <t>Střední odborná škola, Stěžery, Lipová 56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</si>
  <si>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</si>
  <si>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</si>
  <si>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</si>
  <si>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odborná škola a Střední odborné učiliště hudebních nástrojů a nábytku, Hradec Králové, Hradecká 1205</t>
  </si>
  <si>
    <t>Střední průmyslová škola, Hradec Králové, Hradecká 647</t>
  </si>
  <si>
    <t>Střední průmyslová škola stavební, Hradec Králové 3, Pospíšilova tř. 787</t>
  </si>
  <si>
    <t>Střední zdravotnická škola a Vyšší zdravotnická škola, Hradec Králové, Komenského 234</t>
  </si>
  <si>
    <t>Střední odborné učiliště, Hlušice 1</t>
  </si>
  <si>
    <t>Střední odborné učiliště služeb, Hradec Králové, Dlouhá 127</t>
  </si>
  <si>
    <t>Střední odborné učiliště obchodní, Hradec Králové, Velká 3</t>
  </si>
  <si>
    <t>Střední odborné učiliště potravinářské, Smiřice, Gen. Govorova 110</t>
  </si>
  <si>
    <t>Odborné učiliště, Učiliště a Praktická škola, Hradec Králové, 17. listopadu 1212</t>
  </si>
  <si>
    <t>Speciální školy, Hradec Králové, Hradecká 1231</t>
  </si>
  <si>
    <t>Speciální školy pro sluchově postižené, Hradec Králové, Štefánikova 549</t>
  </si>
  <si>
    <t>Speciální mateřská škola pro zrakově postižené děti, Hradec Králové, Šimkova 879</t>
  </si>
  <si>
    <t>Speciální mateřská škola pro děti s vadami řeči, Hradec Králové, Brněnská 268</t>
  </si>
  <si>
    <t>Speciální mateřská škola při Fakultní nemocnici, Hradec Králové, Fakultní nemocnice 560</t>
  </si>
  <si>
    <t>Speciální mateřská škola pro děti s více vadami, Hradec Králové, Markovická 621</t>
  </si>
  <si>
    <t>Speciální základní škola při Fakultní nemocnici, Hradec Králové, Fakultní nemocnice 560</t>
  </si>
  <si>
    <t>Zvláštní škola, Chlumec nad Cidlinou, Smetanova 123</t>
  </si>
  <si>
    <t>Zvláštní škola, Nový Bydžov, Palackého 1240</t>
  </si>
  <si>
    <t>Zvláštní škola, Smiřice, Palackého 205</t>
  </si>
  <si>
    <t>Pedagogicko-psychologická poradna, Hradec Králové, M. Horákové 504</t>
  </si>
  <si>
    <t>Dětský domov, Nechanice, Hrádecká 267</t>
  </si>
  <si>
    <t>Domov mládeže, Hradec Králové, Vocelova 1469/5</t>
  </si>
  <si>
    <t>Plavecká škola, Hradec Králové, Eliščino nábř. 842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</si>
  <si>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</si>
  <si>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</si>
  <si>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</si>
  <si>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pedagogická škola, Nová Paka, Kumburská 740</t>
  </si>
  <si>
    <t>Masarykova obchodní akademie, Jičín, 17. listopadu 220</t>
  </si>
  <si>
    <t>Obchodní akademie a Střední odborné učiliště obchodní, Hořice, Šalounova 919</t>
  </si>
  <si>
    <t>Střední průmyslová škola kamenická a sochařská a Střední odborné učiliště kamenické, Hořice, Husova 675</t>
  </si>
  <si>
    <t>Střední zahradnická škola, Střední odborné učiliště a Odborné učiliště, Kopidlno, Hilmarovo náměstí 1</t>
  </si>
  <si>
    <t>Integrovaná střední škola, Nová Paka, Kumburská 846</t>
  </si>
  <si>
    <t>Střední odborné učiliště, Lázně Bělohrad, Zámecká 478</t>
  </si>
  <si>
    <t>Střední odborné učiliště a Učiliště, Nová Paka, Masarykovo nám. 2</t>
  </si>
  <si>
    <t>Vyšší odborná škola rozvoje venkova a Střední zemědělská škola, Hořice, Riegrova 1403</t>
  </si>
  <si>
    <t>Odborné učiliště a Praktická škola, Hořice, Havlíčkova 54</t>
  </si>
  <si>
    <t>Speciální základní škola při dětské lázeňské léčebně, Lázně Bělohrad, Lázeňská 146</t>
  </si>
  <si>
    <t>Pedagogicko-psychologická poradna, Jičín, Fortna 39</t>
  </si>
  <si>
    <t>Školní statek, Hořice, Jižní 2118</t>
  </si>
  <si>
    <t>Gymnázium, Broumov, Hradební 218</t>
  </si>
  <si>
    <t>Jiráskovo gymnázium, Náchod, Řezníčkova 451</t>
  </si>
  <si>
    <t>Obchodní akademie, Náchod, Denisovo nábřeží 673</t>
  </si>
  <si>
    <t>Střední odborné učiliště, Jaroměř, Studničkova 260</t>
  </si>
  <si>
    <t>Speciální škola Josefa Zemana, Náchod, Kladská 335</t>
  </si>
  <si>
    <t>Zvláštní škola, Hronov, Hostovského 281</t>
  </si>
  <si>
    <t>Zvláštní škola, Jaroměř, Komenského 9</t>
  </si>
  <si>
    <t>Pomocná škola internátní, Jaroměř, Palackého 142</t>
  </si>
  <si>
    <t>Centrum vzdělávání, Náchod, Smiřických 1237</t>
  </si>
  <si>
    <t>Středisko služeb školám, Náchod, Kladská 733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</si>
  <si>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</si>
  <si>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</si>
  <si>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</si>
  <si>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elektrotechnická, Dobruška, Čs. odboje 670</t>
  </si>
  <si>
    <t>Střední odborné učiliště a Odborné učiliště, Opočno, Nádražní 296</t>
  </si>
  <si>
    <t>Vyšší odborná škola technicko-ekonomická a Střední průmyslová škola, Rychnov nad Kněžnou, U Stadionu 1166</t>
  </si>
  <si>
    <t>Speciální škola, Rychnov nad Kněžnou, Kolowratská 485</t>
  </si>
  <si>
    <t>Zvláštní škola, Kostelec nad Orlicí, Pelclova 279</t>
  </si>
  <si>
    <t>Zvláštní škola, Dobruška, Opočenská 115</t>
  </si>
  <si>
    <t>Pedagogicko-psychologická poradna, Rychnov nad Kněžnou, Javornická 1501</t>
  </si>
  <si>
    <t>Dětský domov, Potštejn, Českých bratří 141</t>
  </si>
  <si>
    <t>Dětský domov, Sedloňov 153</t>
  </si>
  <si>
    <t>Domov mládeže, Rychnov nad Kněžnou, Javornická 1209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</si>
  <si>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</si>
  <si>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</si>
  <si>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</si>
  <si>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</si>
  <si>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</si>
  <si>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</si>
  <si>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odborná škola a Střední odborné učiliště, Dvůr Králové nad Labem, Elišky Krásnohorské 2069</t>
  </si>
  <si>
    <t>Střední průmyslová škola, Dvůr Králové nad Labem, nábřeží J. Wolkera 132</t>
  </si>
  <si>
    <t>Střední průmyslová škola a Střední odborné učiliště, Trutnov, Školní 101</t>
  </si>
  <si>
    <t>Střední zdravotnická škola, Trutnov, Procházkova 303</t>
  </si>
  <si>
    <t>Střední lesnická škola a Vyšší odborná škola lesnická, Trutnov, Lesnická 9</t>
  </si>
  <si>
    <t>Střední odborné učiliště a Učiliště, Malé Svatoňovice, 17. listopadu 177</t>
  </si>
  <si>
    <t>Odborné učiliště a Praktická škola, Hostinné,Mládežnická 329</t>
  </si>
  <si>
    <t>Speciální mateřská škola při dětské lázeňské léčebně, Janské Lázně, Vesna 38</t>
  </si>
  <si>
    <t>Speciální mateřská škola pro děti s více vadami, Trutnov, Na Struze 124</t>
  </si>
  <si>
    <t>Speciální škola, Vrchlabí, Krkonošská 230</t>
  </si>
  <si>
    <t>Speciální základní škola při nemocnici, Trutnov, Gorkého 77</t>
  </si>
  <si>
    <t>Speciální základní škola při léčebně zrakových vad, Dvůr Králové nad Labem, Sladkovského 840</t>
  </si>
  <si>
    <t>Speciální škola při dětské lázeňské léčebně, Janské Lázně, Vesna 38</t>
  </si>
  <si>
    <t xml:space="preserve">Speciální základní škola při ozdravovně,  Pec pod Sněžkou, Belveder 223                                      </t>
  </si>
  <si>
    <t xml:space="preserve">Speciální základní škola při ozdravovně,  Vrchlabí, Dělnická 537                                      </t>
  </si>
  <si>
    <t>Zvláštní škola a Praktická škola,                              Dvůr Králové nad Labem, Přemyslova 479</t>
  </si>
  <si>
    <t>Zvláštní škola a Pomocná škola,                        Trutnov, Horská 160</t>
  </si>
  <si>
    <t>Zvláštní škola, Úpice,                                         Nábřeží pplk. A. Bunzla 660</t>
  </si>
  <si>
    <t>Dětský Domov, Dolní Lánov 240</t>
  </si>
  <si>
    <t>Dětský Domov, Vrchlabí, Žižkova 497</t>
  </si>
  <si>
    <t>Školní polesí, Trutnov, K Bělidlu 478</t>
  </si>
  <si>
    <t>okres Hradec Králové</t>
  </si>
  <si>
    <t>okres Jičín</t>
  </si>
  <si>
    <t>okres Náchod</t>
  </si>
  <si>
    <t>okres Rychnov n. Kn.</t>
  </si>
  <si>
    <t>okres Trutnov</t>
  </si>
  <si>
    <t>a</t>
  </si>
  <si>
    <t>b</t>
  </si>
  <si>
    <t>c</t>
  </si>
  <si>
    <t>d</t>
  </si>
  <si>
    <t>o</t>
  </si>
  <si>
    <t>Celkem za kraj příspěvky PO</t>
  </si>
  <si>
    <t>Specifický ukazatel</t>
  </si>
  <si>
    <t>A</t>
  </si>
  <si>
    <t xml:space="preserve"> +/-změna limitu výdajů na pohoštění a dary</t>
  </si>
  <si>
    <t>a+b</t>
  </si>
  <si>
    <t>Granty KKr. z ost. odvětví - kapitol rozpočtu</t>
  </si>
  <si>
    <t>e</t>
  </si>
  <si>
    <t xml:space="preserve">Dary od KKr   </t>
  </si>
  <si>
    <t>Speciální školy, Broumov, Kladská 164</t>
  </si>
  <si>
    <t>Zvláštní škola,                                                  Hostinné, Sluneční 377</t>
  </si>
  <si>
    <t>Střední odborné učiliště obchodu a řemesel, Rychnov nad Kněžnou, Javornická 1501</t>
  </si>
  <si>
    <t>Vyšší odborná škola a Střední odborná škola, Nový Bydžov, Jana Maláta 1869</t>
  </si>
  <si>
    <t>Střední odborná škola veterinární , Hradec Králové-Kukleny, Pražská 68</t>
  </si>
  <si>
    <t>Vyšší odborná škola, Střední odborná škola a Střední odborné učiliště, Kostelec nad Orlicí, Komenského 873</t>
  </si>
  <si>
    <t>Gymnázium a SOŠ, Jaroměř, Lužická 423</t>
  </si>
  <si>
    <t>SPŠ, Nové Město nad Metují, ČSA 376</t>
  </si>
  <si>
    <t>SPŠ textilní a SOU, Velké Poříčí, Náchodská 285</t>
  </si>
  <si>
    <t>SPŠ oděvní,SOU a U krejč., Červ.Kostelec,17.listopadu 1197</t>
  </si>
  <si>
    <t>SOŠ a SOU, Nové Město nad Metují, Školní 1377</t>
  </si>
  <si>
    <t>SOU spol.strav.,Teplice nad Metují, Střmenské podhradí 218</t>
  </si>
  <si>
    <t>SOŠ a SOU-COP, Hronov, Hostovského 910</t>
  </si>
  <si>
    <t>VOŠ st.arch. J.Letzela, SPŠ stav.a SOU,Náchod,Pražská 931</t>
  </si>
  <si>
    <t>Speciální školy pro žáky s vadami řeči a SPC, Hořičky 66</t>
  </si>
  <si>
    <t>Speciální školy, Nové Město nad Metují, Rašínova 313</t>
  </si>
  <si>
    <t>Pedagogicko-psychol. poradna, Náchod, Raisova 1816</t>
  </si>
  <si>
    <t>Dětský domov a spec.MŠ, Broumov, třída Masarykova 246</t>
  </si>
  <si>
    <t>Spec. školy, Červený Kostelec, Manž. Burdychových 302</t>
  </si>
  <si>
    <t>Speciální školy, Husova11, Hořice</t>
  </si>
  <si>
    <t>Gymnázium , Vrchlabí, Komenského 586</t>
  </si>
  <si>
    <t>Střední odborná škola a Střední odborné učiliště, Trutnov, Volanovská 243</t>
  </si>
  <si>
    <t>Speciální školy, Soudná 12, Jičín</t>
  </si>
  <si>
    <t xml:space="preserve">z toho:               Po změně příspěvek ze státního rozpočtu </t>
  </si>
  <si>
    <t>FRIK pol.6351</t>
  </si>
  <si>
    <t>Soutěže a přehlídky    UZ 33166</t>
  </si>
  <si>
    <t>Prevent. program    UZ 33122   UZ 33163</t>
  </si>
  <si>
    <t>kapitál.     výdaje ze stát. rozpočtu  UZ 98718 pol.6351</t>
  </si>
  <si>
    <t xml:space="preserve">Neinv. příspěvek PO celkem (kraje a ost. veř. rozpočtů)  </t>
  </si>
  <si>
    <t>Fond reprodukce pol.6351 celkem</t>
  </si>
  <si>
    <t xml:space="preserve">Příspěvek na provoz
SR+kraj
</t>
  </si>
  <si>
    <t>Kapitálové výdaje ze stát. rozp. UZ 33625</t>
  </si>
  <si>
    <t>CELKEM       Kapitálové výdaje z rozp. kraje vč. grantů</t>
  </si>
  <si>
    <t>Podpora romské komunity  UZ 33160</t>
  </si>
  <si>
    <t>Ostatní dotace ze SR-Úřad práce   UZ 13101</t>
  </si>
  <si>
    <t>Po změně příspěvek na provoz z rozpočtu kraje</t>
  </si>
  <si>
    <t xml:space="preserve">Kapitál. výdaje - invest. dotace, zapojení inv.  grantů   </t>
  </si>
  <si>
    <t>příspěvek na provoz z rozpočtu kraje vč. přísp. z Fondu repr.</t>
  </si>
  <si>
    <t>Střední odborná škola a Střední odborné učiliště, Nový Bydžov, Dr. M Tyrše 112</t>
  </si>
  <si>
    <t>Střední odborné učiliště lesnické a zemědělské a Odborné učiliště,  Svoboda nad Úpou, Horská 134</t>
  </si>
  <si>
    <t>Pedagogicko-psychologická poradna, Trutnov, Horská 5</t>
  </si>
  <si>
    <t>Vyšší odborná škola, Střední průmyslová škola, Střední odborné učiliště, Jičín, Pod Koželuhy 100</t>
  </si>
  <si>
    <t>SOU,OU a PŠ  Nové Město nad Metují, Husovo nám. 1218</t>
  </si>
  <si>
    <t xml:space="preserve">individ. úpravy příspěvku na provoz
</t>
  </si>
  <si>
    <t>vyřazení majetku v r. 2005</t>
  </si>
  <si>
    <t xml:space="preserve">z toho:
 příspěvek  ze státního rozpočtu
(úč.dotace) </t>
  </si>
  <si>
    <t>Závaz. ukazatel -  limit počtu zaměstnanců ze stát. rozp.</t>
  </si>
  <si>
    <t>invest. dotace na SIPVZ 
UZ 33625</t>
  </si>
  <si>
    <t xml:space="preserve">Ind. úpravy přímých výdajů na vzdělávání   
UZ 33353 </t>
  </si>
  <si>
    <t xml:space="preserve">Po změně k 29.6.05    Příspěvek na přímé náklady na vzdělávání </t>
  </si>
  <si>
    <t xml:space="preserve">               informativně</t>
  </si>
  <si>
    <t>-</t>
  </si>
  <si>
    <t>Rozpočet po úpravách se zapojením změn ze státního rozpočtu</t>
  </si>
  <si>
    <t>úprava ukazatele -  přep.počtu zaměst. ze stát. rozp.</t>
  </si>
  <si>
    <t>limit mzdových prostřed.  -vlastní zdroje.</t>
  </si>
  <si>
    <t>Odvod z invest. fondu po 2. úpravě rozpočtu kraje</t>
  </si>
  <si>
    <t xml:space="preserve">Kapitál.     výdaje z  rozp. kraje po 2. úpravě </t>
  </si>
  <si>
    <t>Rozšíření učebních plánů 7. ročníků
UZ 33368
III.Q.</t>
  </si>
  <si>
    <t xml:space="preserve">Po změně k 14.9.05    Příspěvek na přímé náklady na vzdělávání </t>
  </si>
  <si>
    <t>Po změně k 14.9.05    Příspěvek na provoz
SR+kraj</t>
  </si>
  <si>
    <t>CELKEM             Po změně k 14.9.05   Příspěvek PO celkem (kraje a státního rozpočtu)</t>
  </si>
  <si>
    <t>Po změně odvod z invest. fondu</t>
  </si>
  <si>
    <t>CELKEM       Po změně k 14.9.05   Přep. počet zaměstnanců</t>
  </si>
  <si>
    <t>Celkem po změně k 14.9.05                limit výdajů na pohoštění a dary</t>
  </si>
  <si>
    <t>Změna výše odvodu z IF do rozp. zř. ostatní</t>
  </si>
  <si>
    <t xml:space="preserve">zapojení výnosů z prodeje mov.majetku
+
poj.události </t>
  </si>
  <si>
    <t>Ostatní výdaje - Granty školství   - zapoj. do přísp.
UZ52</t>
  </si>
  <si>
    <t>EVVO</t>
  </si>
  <si>
    <t>Neinv. dotace na SIPVZ 
UZ 33245
ICT standard,nadst.</t>
  </si>
  <si>
    <t xml:space="preserve">úprava přísp. dle aktualizace odpisů </t>
  </si>
  <si>
    <t>Změna odvodu   z IF - aktualiz. odpisů+vyřaz.maj.</t>
  </si>
  <si>
    <t>DVPP    UZ      33429</t>
  </si>
  <si>
    <t xml:space="preserve">  Zapracování již schválených úprav </t>
  </si>
  <si>
    <t>neinvest. prostř. z Fondu repr.-zapr. do 2. úpravy r.kraje</t>
  </si>
  <si>
    <t>z příspěvku na provoz Fond reprodukce pol.5331</t>
  </si>
  <si>
    <t>neinv.prostř. z Fondu repr.-zaprac. do 3.úpravy r. kraje</t>
  </si>
  <si>
    <t>Po změně z příspěvku na provoz Fond reprodukce pol. 5331</t>
  </si>
  <si>
    <t>Upravený rozpočet školství  - ukazatele předložené Radě KHK 29.6.2005</t>
  </si>
  <si>
    <t xml:space="preserve">      zapojené dotace -  změny +/-  ze SR</t>
  </si>
  <si>
    <t xml:space="preserve">  Předkl. změny příspěvku +/- z rozpočtu kraje</t>
  </si>
  <si>
    <t xml:space="preserve">  Předkl. změna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</si>
</sst>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.0000"/>
  </numFmts>
  <fonts count="27">
    <font>
      <sz val="10"/>
      <name val="Arial"/>
      <family val="0"/>
    </font>
    <font>
      <b/>
      <sz val="12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0"/>
    </font>
    <font>
      <sz val="10"/>
      <color indexed="14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Arial"/>
      <family val="0"/>
    </font>
    <font>
      <b/>
      <sz val="9"/>
      <name val="Times New Roman CE"/>
      <family val="1"/>
    </font>
    <font>
      <i/>
      <sz val="10"/>
      <name val="Arial"/>
      <family val="2"/>
    </font>
    <font>
      <b/>
      <sz val="10"/>
      <color indexed="14"/>
      <name val="Arial"/>
      <family val="0"/>
    </font>
    <font>
      <sz val="11"/>
      <name val="Arial"/>
      <family val="0"/>
    </font>
    <font>
      <sz val="11"/>
      <name val="Arial CE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1"/>
    </font>
    <font>
      <b/>
      <i/>
      <sz val="10"/>
      <name val="Times New Roman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4" fontId="9" fillId="0" borderId="0" xfId="20" applyNumberFormat="1" applyBorder="1">
      <alignment/>
      <protection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left" vertical="center" wrapText="1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1" fillId="0" borderId="9" xfId="0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" fontId="2" fillId="0" borderId="3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3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4" fontId="0" fillId="0" borderId="28" xfId="0" applyNumberForma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42" xfId="0" applyNumberFormat="1" applyBorder="1" applyAlignment="1">
      <alignment/>
    </xf>
    <xf numFmtId="164" fontId="0" fillId="2" borderId="17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5" fontId="0" fillId="0" borderId="48" xfId="0" applyNumberFormat="1" applyBorder="1" applyAlignment="1">
      <alignment/>
    </xf>
    <xf numFmtId="165" fontId="0" fillId="0" borderId="12" xfId="0" applyNumberFormat="1" applyBorder="1" applyAlignment="1">
      <alignment/>
    </xf>
    <xf numFmtId="1" fontId="2" fillId="0" borderId="9" xfId="0" applyNumberFormat="1" applyFont="1" applyBorder="1" applyAlignment="1">
      <alignment horizontal="center" vertical="center" wrapText="1"/>
    </xf>
    <xf numFmtId="1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3" borderId="4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 horizontal="center" vertical="center"/>
    </xf>
    <xf numFmtId="4" fontId="0" fillId="2" borderId="32" xfId="0" applyNumberFormat="1" applyFill="1" applyBorder="1" applyAlignment="1">
      <alignment horizontal="center" vertical="center"/>
    </xf>
    <xf numFmtId="4" fontId="14" fillId="4" borderId="5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/>
    </xf>
    <xf numFmtId="4" fontId="0" fillId="2" borderId="28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164" fontId="0" fillId="0" borderId="53" xfId="0" applyNumberFormat="1" applyBorder="1" applyAlignment="1">
      <alignment horizontal="center"/>
    </xf>
    <xf numFmtId="1" fontId="3" fillId="5" borderId="54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53" xfId="0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56" xfId="0" applyNumberFormat="1" applyBorder="1" applyAlignment="1">
      <alignment/>
    </xf>
    <xf numFmtId="164" fontId="17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64" fontId="0" fillId="0" borderId="57" xfId="0" applyNumberForma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65" fontId="0" fillId="0" borderId="48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65" fontId="0" fillId="2" borderId="48" xfId="0" applyNumberFormat="1" applyFont="1" applyFill="1" applyBorder="1" applyAlignment="1">
      <alignment horizontal="center" vertical="center"/>
    </xf>
    <xf numFmtId="165" fontId="0" fillId="0" borderId="58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1" fontId="14" fillId="5" borderId="59" xfId="2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60" xfId="0" applyNumberForma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 vertical="center"/>
    </xf>
    <xf numFmtId="165" fontId="0" fillId="0" borderId="3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8" fillId="8" borderId="19" xfId="0" applyNumberFormat="1" applyFont="1" applyFill="1" applyBorder="1" applyAlignment="1">
      <alignment horizontal="left"/>
    </xf>
    <xf numFmtId="0" fontId="8" fillId="8" borderId="9" xfId="0" applyFont="1" applyFill="1" applyBorder="1" applyAlignment="1">
      <alignment horizontal="center"/>
    </xf>
    <xf numFmtId="165" fontId="8" fillId="8" borderId="9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4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" fontId="3" fillId="4" borderId="33" xfId="0" applyNumberFormat="1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164" fontId="0" fillId="0" borderId="63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5" fontId="19" fillId="0" borderId="4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164" fontId="20" fillId="0" borderId="0" xfId="0" applyNumberFormat="1" applyFont="1" applyBorder="1" applyAlignment="1">
      <alignment horizontal="left" vertical="center"/>
    </xf>
    <xf numFmtId="164" fontId="0" fillId="0" borderId="55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8" fillId="8" borderId="9" xfId="0" applyNumberFormat="1" applyFont="1" applyFill="1" applyBorder="1" applyAlignment="1">
      <alignment horizontal="center"/>
    </xf>
    <xf numFmtId="2" fontId="18" fillId="0" borderId="2" xfId="0" applyNumberFormat="1" applyFont="1" applyBorder="1" applyAlignment="1">
      <alignment horizontal="center" vertical="center" wrapText="1"/>
    </xf>
    <xf numFmtId="2" fontId="0" fillId="0" borderId="64" xfId="0" applyNumberFormat="1" applyFont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2" fontId="0" fillId="0" borderId="6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44" xfId="0" applyNumberFormat="1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5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4" fontId="0" fillId="0" borderId="55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9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8" fillId="0" borderId="9" xfId="0" applyNumberFormat="1" applyFont="1" applyBorder="1" applyAlignment="1">
      <alignment horizontal="center"/>
    </xf>
    <xf numFmtId="167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>
      <alignment horizontal="center" vertical="center" wrapText="1"/>
    </xf>
    <xf numFmtId="167" fontId="0" fillId="0" borderId="13" xfId="0" applyNumberFormat="1" applyBorder="1" applyAlignment="1">
      <alignment horizontal="center" vertical="center"/>
    </xf>
    <xf numFmtId="167" fontId="0" fillId="0" borderId="38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167" fontId="0" fillId="0" borderId="15" xfId="0" applyNumberFormat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/>
    </xf>
    <xf numFmtId="2" fontId="14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9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/>
    </xf>
    <xf numFmtId="167" fontId="0" fillId="0" borderId="39" xfId="0" applyNumberFormat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164" fontId="0" fillId="0" borderId="68" xfId="0" applyNumberFormat="1" applyBorder="1" applyAlignment="1">
      <alignment horizontal="center" vertical="center"/>
    </xf>
    <xf numFmtId="164" fontId="0" fillId="0" borderId="66" xfId="0" applyNumberFormat="1" applyBorder="1" applyAlignment="1">
      <alignment horizontal="center" vertical="center"/>
    </xf>
    <xf numFmtId="164" fontId="0" fillId="0" borderId="69" xfId="0" applyNumberFormat="1" applyBorder="1" applyAlignment="1">
      <alignment horizontal="center" vertical="center"/>
    </xf>
    <xf numFmtId="1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>
      <alignment horizontal="center" vertical="center" wrapText="1"/>
    </xf>
    <xf numFmtId="165" fontId="14" fillId="2" borderId="59" xfId="0" applyNumberFormat="1" applyFont="1" applyFill="1" applyBorder="1" applyAlignment="1">
      <alignment horizontal="center" vertical="center" wrapText="1"/>
    </xf>
    <xf numFmtId="165" fontId="14" fillId="2" borderId="70" xfId="0" applyNumberFormat="1" applyFon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 vertical="center"/>
    </xf>
    <xf numFmtId="164" fontId="0" fillId="0" borderId="45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3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4" fontId="21" fillId="0" borderId="3" xfId="0" applyNumberFormat="1" applyFont="1" applyBorder="1" applyAlignment="1">
      <alignment horizontal="center" vertical="center"/>
    </xf>
    <xf numFmtId="164" fontId="24" fillId="5" borderId="0" xfId="0" applyNumberFormat="1" applyFont="1" applyFill="1" applyBorder="1" applyAlignment="1">
      <alignment/>
    </xf>
    <xf numFmtId="1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5" borderId="2" xfId="0" applyNumberFormat="1" applyFont="1" applyFill="1" applyBorder="1" applyAlignment="1">
      <alignment horizontal="center" vertical="center" wrapText="1"/>
    </xf>
    <xf numFmtId="164" fontId="24" fillId="5" borderId="28" xfId="0" applyNumberFormat="1" applyFont="1" applyFill="1" applyBorder="1" applyAlignment="1">
      <alignment horizontal="center" vertical="center"/>
    </xf>
    <xf numFmtId="164" fontId="24" fillId="5" borderId="40" xfId="0" applyNumberFormat="1" applyFont="1" applyFill="1" applyBorder="1" applyAlignment="1">
      <alignment horizontal="center" vertical="center"/>
    </xf>
    <xf numFmtId="164" fontId="24" fillId="5" borderId="29" xfId="0" applyNumberFormat="1" applyFont="1" applyFill="1" applyBorder="1" applyAlignment="1">
      <alignment horizontal="center" vertical="center"/>
    </xf>
    <xf numFmtId="164" fontId="24" fillId="5" borderId="32" xfId="0" applyNumberFormat="1" applyFont="1" applyFill="1" applyBorder="1" applyAlignment="1">
      <alignment horizontal="center" vertical="center"/>
    </xf>
    <xf numFmtId="2" fontId="24" fillId="5" borderId="29" xfId="0" applyNumberFormat="1" applyFont="1" applyFill="1" applyBorder="1" applyAlignment="1">
      <alignment horizontal="center" vertical="center"/>
    </xf>
    <xf numFmtId="164" fontId="24" fillId="5" borderId="30" xfId="0" applyNumberFormat="1" applyFont="1" applyFill="1" applyBorder="1" applyAlignment="1">
      <alignment horizontal="center" vertical="center"/>
    </xf>
    <xf numFmtId="164" fontId="24" fillId="5" borderId="30" xfId="0" applyNumberFormat="1" applyFont="1" applyFill="1" applyBorder="1" applyAlignment="1">
      <alignment/>
    </xf>
    <xf numFmtId="164" fontId="24" fillId="5" borderId="31" xfId="0" applyNumberFormat="1" applyFont="1" applyFill="1" applyBorder="1" applyAlignment="1">
      <alignment horizontal="center" vertical="center"/>
    </xf>
    <xf numFmtId="164" fontId="24" fillId="5" borderId="34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Alignment="1">
      <alignment/>
    </xf>
    <xf numFmtId="164" fontId="0" fillId="2" borderId="21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4" fontId="0" fillId="0" borderId="72" xfId="0" applyNumberFormat="1" applyBorder="1" applyAlignment="1">
      <alignment/>
    </xf>
    <xf numFmtId="4" fontId="0" fillId="0" borderId="73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1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9" xfId="0" applyFont="1" applyFill="1" applyBorder="1" applyAlignment="1">
      <alignment horizontal="center"/>
    </xf>
    <xf numFmtId="165" fontId="0" fillId="0" borderId="60" xfId="0" applyNumberFormat="1" applyFont="1" applyBorder="1" applyAlignment="1">
      <alignment horizontal="center" vertical="center"/>
    </xf>
    <xf numFmtId="165" fontId="0" fillId="0" borderId="60" xfId="0" applyNumberFormat="1" applyFont="1" applyFill="1" applyBorder="1" applyAlignment="1">
      <alignment horizontal="center" vertical="center"/>
    </xf>
    <xf numFmtId="165" fontId="0" fillId="0" borderId="67" xfId="0" applyNumberFormat="1" applyFont="1" applyBorder="1" applyAlignment="1">
      <alignment horizontal="center" vertical="center"/>
    </xf>
    <xf numFmtId="165" fontId="0" fillId="0" borderId="51" xfId="0" applyNumberFormat="1" applyFont="1" applyBorder="1" applyAlignment="1">
      <alignment horizontal="center" vertical="center"/>
    </xf>
    <xf numFmtId="165" fontId="0" fillId="0" borderId="50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Border="1" applyAlignment="1">
      <alignment horizontal="center" vertical="center"/>
    </xf>
    <xf numFmtId="1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42" xfId="0" applyNumberFormat="1" applyFont="1" applyFill="1" applyBorder="1" applyAlignment="1">
      <alignment horizontal="center" vertical="center" wrapText="1"/>
    </xf>
    <xf numFmtId="166" fontId="0" fillId="0" borderId="28" xfId="0" applyNumberFormat="1" applyBorder="1" applyAlignment="1">
      <alignment horizontal="center" vertical="center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1" fontId="15" fillId="0" borderId="49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6" fillId="0" borderId="19" xfId="0" applyNumberFormat="1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75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165" fontId="0" fillId="0" borderId="54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164" fontId="0" fillId="0" borderId="54" xfId="0" applyNumberFormat="1" applyFill="1" applyBorder="1" applyAlignment="1">
      <alignment horizontal="center" vertical="center"/>
    </xf>
    <xf numFmtId="164" fontId="0" fillId="0" borderId="42" xfId="0" applyNumberFormat="1" applyFill="1" applyBorder="1" applyAlignment="1">
      <alignment horizontal="center" vertical="center"/>
    </xf>
    <xf numFmtId="165" fontId="0" fillId="0" borderId="4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horizontal="center" vertical="center"/>
    </xf>
    <xf numFmtId="164" fontId="24" fillId="0" borderId="4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>
      <alignment horizontal="center" vertical="center" wrapText="1"/>
    </xf>
    <xf numFmtId="164" fontId="0" fillId="0" borderId="76" xfId="0" applyNumberFormat="1" applyBorder="1" applyAlignment="1">
      <alignment horizontal="center" vertical="center"/>
    </xf>
    <xf numFmtId="1" fontId="15" fillId="6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/>
    </xf>
    <xf numFmtId="165" fontId="26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9" xfId="0" applyNumberFormat="1" applyFont="1" applyFill="1" applyBorder="1" applyAlignment="1">
      <alignment horizontal="left"/>
    </xf>
    <xf numFmtId="4" fontId="0" fillId="8" borderId="2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03"/>
  <sheetViews>
    <sheetView tabSelected="1" view="pageBreakPreview" zoomScale="75" zoomScaleNormal="90" zoomScaleSheet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H2" sqref="AH2"/>
    </sheetView>
  </sheetViews>
  <sheetFormatPr defaultColWidth="9.140625" defaultRowHeight="12.75"/>
  <cols>
    <col min="1" max="1" width="4.421875" style="7" customWidth="1"/>
    <col min="2" max="2" width="6.57421875" style="1" customWidth="1"/>
    <col min="3" max="3" width="3.00390625" style="2" customWidth="1"/>
    <col min="4" max="4" width="29.57421875" style="11" customWidth="1"/>
    <col min="5" max="5" width="12.7109375" style="17" customWidth="1"/>
    <col min="6" max="6" width="10.57421875" style="17" customWidth="1"/>
    <col min="7" max="7" width="11.00390625" style="214" customWidth="1"/>
    <col min="8" max="9" width="11.00390625" style="17" customWidth="1"/>
    <col min="10" max="10" width="13.140625" style="66" customWidth="1"/>
    <col min="11" max="11" width="9.8515625" style="17" customWidth="1"/>
    <col min="12" max="12" width="8.8515625" style="17" customWidth="1"/>
    <col min="13" max="13" width="11.140625" style="66" customWidth="1"/>
    <col min="14" max="14" width="11.28125" style="17" customWidth="1"/>
    <col min="15" max="15" width="9.57421875" style="259" customWidth="1"/>
    <col min="16" max="16" width="8.7109375" style="259" customWidth="1"/>
    <col min="17" max="17" width="8.7109375" style="17" hidden="1" customWidth="1"/>
    <col min="18" max="18" width="8.7109375" style="214" customWidth="1"/>
    <col min="19" max="19" width="8.421875" style="17" hidden="1" customWidth="1"/>
    <col min="20" max="20" width="8.421875" style="17" customWidth="1"/>
    <col min="21" max="21" width="8.421875" style="17" hidden="1" customWidth="1"/>
    <col min="22" max="22" width="8.7109375" style="17" customWidth="1"/>
    <col min="23" max="23" width="9.8515625" style="80" customWidth="1"/>
    <col min="24" max="24" width="11.00390625" style="80" customWidth="1"/>
    <col min="25" max="25" width="9.28125" style="17" customWidth="1"/>
    <col min="26" max="26" width="11.28125" style="80" customWidth="1"/>
    <col min="27" max="27" width="12.421875" style="214" customWidth="1"/>
    <col min="28" max="28" width="9.28125" style="80" customWidth="1"/>
    <col min="29" max="29" width="10.421875" style="17" customWidth="1"/>
    <col min="30" max="31" width="10.140625" style="17" customWidth="1"/>
    <col min="32" max="32" width="8.7109375" style="17" customWidth="1"/>
    <col min="33" max="34" width="9.28125" style="17" customWidth="1"/>
    <col min="35" max="35" width="9.28125" style="80" hidden="1" customWidth="1"/>
    <col min="36" max="36" width="9.57421875" style="17" customWidth="1"/>
    <col min="37" max="37" width="9.140625" style="66" customWidth="1"/>
    <col min="38" max="38" width="11.7109375" style="17" customWidth="1"/>
    <col min="39" max="39" width="11.00390625" style="17" customWidth="1"/>
    <col min="40" max="40" width="9.7109375" style="17" customWidth="1"/>
    <col min="41" max="42" width="11.57421875" style="17" customWidth="1"/>
    <col min="43" max="43" width="13.140625" style="17" customWidth="1"/>
    <col min="44" max="44" width="9.8515625" style="17" customWidth="1"/>
    <col min="45" max="45" width="10.57421875" style="17" customWidth="1"/>
    <col min="46" max="46" width="12.28125" style="17" customWidth="1"/>
    <col min="47" max="47" width="9.8515625" style="312" customWidth="1"/>
    <col min="48" max="48" width="9.140625" style="17" customWidth="1"/>
    <col min="49" max="49" width="9.57421875" style="0" customWidth="1"/>
    <col min="50" max="50" width="9.7109375" style="80" customWidth="1"/>
    <col min="51" max="51" width="8.8515625" style="80" customWidth="1"/>
    <col min="52" max="52" width="9.28125" style="0" hidden="1" customWidth="1"/>
    <col min="53" max="53" width="9.57421875" style="17" customWidth="1"/>
    <col min="54" max="54" width="3.140625" style="0" customWidth="1"/>
    <col min="56" max="56" width="12.140625" style="0" customWidth="1"/>
  </cols>
  <sheetData>
    <row r="1" spans="1:53" ht="16.5" customHeight="1" thickBot="1">
      <c r="A1" s="1"/>
      <c r="D1" s="54"/>
      <c r="E1" s="18"/>
      <c r="F1" s="18"/>
      <c r="G1" s="203"/>
      <c r="H1" s="18"/>
      <c r="I1" s="18"/>
      <c r="J1" s="225"/>
      <c r="K1" s="18"/>
      <c r="L1" s="18"/>
      <c r="M1" s="61"/>
      <c r="N1" s="18"/>
      <c r="O1" s="248"/>
      <c r="P1" s="255"/>
      <c r="Q1" s="18"/>
      <c r="R1" s="203"/>
      <c r="S1" s="18"/>
      <c r="T1" s="18"/>
      <c r="U1" s="18"/>
      <c r="V1" s="18"/>
      <c r="W1" s="129"/>
      <c r="X1" s="129"/>
      <c r="Y1" s="18"/>
      <c r="Z1" s="129"/>
      <c r="AA1" s="203"/>
      <c r="AB1" s="129"/>
      <c r="AC1" s="18"/>
      <c r="AD1" s="18"/>
      <c r="AE1" s="18"/>
      <c r="AF1" s="18"/>
      <c r="AG1" s="18"/>
      <c r="AH1" s="18"/>
      <c r="AI1" s="18"/>
      <c r="AJ1" s="18"/>
      <c r="AK1" s="61"/>
      <c r="AL1" s="18"/>
      <c r="AM1" s="18"/>
      <c r="AN1" s="18"/>
      <c r="AO1" s="18"/>
      <c r="AP1" s="18"/>
      <c r="AQ1" s="18"/>
      <c r="AR1" s="52"/>
      <c r="AS1" s="52"/>
      <c r="AT1" s="18"/>
      <c r="AU1" s="297"/>
      <c r="AV1" s="18"/>
      <c r="BA1" s="52"/>
    </row>
    <row r="2" spans="1:53" ht="23.25" thickBot="1">
      <c r="A2" s="1"/>
      <c r="D2" s="3"/>
      <c r="E2" s="144" t="s">
        <v>197</v>
      </c>
      <c r="F2" s="32"/>
      <c r="G2" s="217"/>
      <c r="H2" s="158"/>
      <c r="I2" s="158"/>
      <c r="J2" s="226"/>
      <c r="K2" s="32"/>
      <c r="L2" s="32"/>
      <c r="M2" s="62"/>
      <c r="N2" s="158" t="s">
        <v>198</v>
      </c>
      <c r="O2" s="249"/>
      <c r="P2" s="249"/>
      <c r="Q2" s="32"/>
      <c r="R2" s="217"/>
      <c r="S2" s="32"/>
      <c r="T2" s="32"/>
      <c r="U2" s="32"/>
      <c r="V2" s="32"/>
      <c r="W2" s="174" t="s">
        <v>199</v>
      </c>
      <c r="X2" s="176"/>
      <c r="Y2" s="175"/>
      <c r="Z2" s="176"/>
      <c r="AA2" s="204"/>
      <c r="AB2" s="174" t="s">
        <v>192</v>
      </c>
      <c r="AC2" s="320"/>
      <c r="AD2" s="177"/>
      <c r="AE2" s="177"/>
      <c r="AF2" s="177"/>
      <c r="AG2" s="177"/>
      <c r="AH2" s="375"/>
      <c r="AI2" s="176"/>
      <c r="AJ2" s="377" t="s">
        <v>200</v>
      </c>
      <c r="AK2" s="378"/>
      <c r="AL2" s="200" t="s">
        <v>172</v>
      </c>
      <c r="AM2" s="200"/>
      <c r="AN2" s="53"/>
      <c r="AO2" s="53"/>
      <c r="AP2" s="53"/>
      <c r="AQ2" s="53"/>
      <c r="AR2" s="19"/>
      <c r="AS2" s="19"/>
      <c r="AT2" s="56"/>
      <c r="AU2" s="298" t="s">
        <v>113</v>
      </c>
      <c r="AV2" s="20" t="s">
        <v>113</v>
      </c>
      <c r="AW2" s="20" t="s">
        <v>113</v>
      </c>
      <c r="AX2" s="105" t="s">
        <v>170</v>
      </c>
      <c r="AY2" s="105"/>
      <c r="AZ2" s="181"/>
      <c r="BA2" s="180"/>
    </row>
    <row r="3" spans="1:53" ht="90" thickBot="1">
      <c r="A3" s="58" t="s">
        <v>0</v>
      </c>
      <c r="B3" s="59" t="s">
        <v>1</v>
      </c>
      <c r="C3" s="58" t="s">
        <v>2</v>
      </c>
      <c r="D3" s="34" t="s">
        <v>3</v>
      </c>
      <c r="E3" s="125" t="s">
        <v>169</v>
      </c>
      <c r="F3" s="126" t="s">
        <v>150</v>
      </c>
      <c r="G3" s="218" t="s">
        <v>165</v>
      </c>
      <c r="H3" s="127" t="s">
        <v>157</v>
      </c>
      <c r="I3" s="127" t="s">
        <v>194</v>
      </c>
      <c r="J3" s="227" t="s">
        <v>148</v>
      </c>
      <c r="K3" s="128" t="s">
        <v>175</v>
      </c>
      <c r="L3" s="134" t="s">
        <v>176</v>
      </c>
      <c r="M3" s="115" t="s">
        <v>166</v>
      </c>
      <c r="N3" s="159" t="s">
        <v>168</v>
      </c>
      <c r="O3" s="250" t="s">
        <v>188</v>
      </c>
      <c r="P3" s="250" t="s">
        <v>154</v>
      </c>
      <c r="Q3" s="95" t="s">
        <v>153</v>
      </c>
      <c r="R3" s="260" t="s">
        <v>177</v>
      </c>
      <c r="S3" s="95" t="s">
        <v>145</v>
      </c>
      <c r="T3" s="96" t="s">
        <v>191</v>
      </c>
      <c r="U3" s="96" t="s">
        <v>146</v>
      </c>
      <c r="V3" s="274" t="s">
        <v>167</v>
      </c>
      <c r="W3" s="333" t="s">
        <v>163</v>
      </c>
      <c r="X3" s="376" t="s">
        <v>195</v>
      </c>
      <c r="Y3" s="335" t="s">
        <v>164</v>
      </c>
      <c r="Z3" s="334" t="s">
        <v>189</v>
      </c>
      <c r="AA3" s="336" t="s">
        <v>185</v>
      </c>
      <c r="AB3" s="371" t="s">
        <v>193</v>
      </c>
      <c r="AC3" s="341" t="s">
        <v>186</v>
      </c>
      <c r="AD3" s="342" t="s">
        <v>117</v>
      </c>
      <c r="AE3" s="343" t="s">
        <v>187</v>
      </c>
      <c r="AF3" s="343" t="s">
        <v>119</v>
      </c>
      <c r="AG3" s="319" t="s">
        <v>190</v>
      </c>
      <c r="AH3" s="318" t="s">
        <v>184</v>
      </c>
      <c r="AI3" s="330"/>
      <c r="AJ3" s="275" t="s">
        <v>156</v>
      </c>
      <c r="AK3" s="276" t="s">
        <v>173</v>
      </c>
      <c r="AL3" s="125" t="s">
        <v>178</v>
      </c>
      <c r="AM3" s="126" t="s">
        <v>179</v>
      </c>
      <c r="AN3" s="127" t="s">
        <v>143</v>
      </c>
      <c r="AO3" s="178" t="s">
        <v>155</v>
      </c>
      <c r="AP3" s="374" t="s">
        <v>196</v>
      </c>
      <c r="AQ3" s="179" t="s">
        <v>180</v>
      </c>
      <c r="AR3" s="162" t="s">
        <v>181</v>
      </c>
      <c r="AS3" s="134" t="s">
        <v>152</v>
      </c>
      <c r="AT3" s="186" t="s">
        <v>182</v>
      </c>
      <c r="AU3" s="299" t="s">
        <v>183</v>
      </c>
      <c r="AV3" s="60" t="s">
        <v>115</v>
      </c>
      <c r="AW3" s="277" t="s">
        <v>174</v>
      </c>
      <c r="AX3" s="278" t="s">
        <v>149</v>
      </c>
      <c r="AY3" s="279" t="s">
        <v>144</v>
      </c>
      <c r="AZ3" s="338" t="s">
        <v>147</v>
      </c>
      <c r="BA3" s="339" t="s">
        <v>151</v>
      </c>
    </row>
    <row r="4" spans="1:53" ht="13.5" thickBot="1">
      <c r="A4" s="4" t="s">
        <v>4</v>
      </c>
      <c r="B4" s="4"/>
      <c r="C4" s="5" t="s">
        <v>4</v>
      </c>
      <c r="D4" s="35" t="s">
        <v>4</v>
      </c>
      <c r="E4" s="182" t="s">
        <v>107</v>
      </c>
      <c r="F4" s="22" t="s">
        <v>108</v>
      </c>
      <c r="G4" s="219"/>
      <c r="H4" s="182"/>
      <c r="I4" s="182"/>
      <c r="J4" s="228" t="s">
        <v>116</v>
      </c>
      <c r="K4" s="184"/>
      <c r="L4" s="183" t="s">
        <v>110</v>
      </c>
      <c r="M4" s="116" t="s">
        <v>109</v>
      </c>
      <c r="N4" s="160" t="s">
        <v>107</v>
      </c>
      <c r="O4" s="251" t="s">
        <v>107</v>
      </c>
      <c r="P4" s="263" t="s">
        <v>107</v>
      </c>
      <c r="Q4" s="22" t="s">
        <v>107</v>
      </c>
      <c r="R4" s="219" t="s">
        <v>107</v>
      </c>
      <c r="S4" s="86" t="s">
        <v>107</v>
      </c>
      <c r="T4" s="86"/>
      <c r="U4" s="145" t="s">
        <v>107</v>
      </c>
      <c r="V4" s="94" t="s">
        <v>110</v>
      </c>
      <c r="W4" s="149" t="s">
        <v>108</v>
      </c>
      <c r="X4" s="165" t="s">
        <v>108</v>
      </c>
      <c r="Y4" s="150" t="s">
        <v>108</v>
      </c>
      <c r="Z4" s="165" t="s">
        <v>108</v>
      </c>
      <c r="AA4" s="205" t="s">
        <v>108</v>
      </c>
      <c r="AB4" s="372" t="s">
        <v>108</v>
      </c>
      <c r="AC4" s="22" t="s">
        <v>108</v>
      </c>
      <c r="AD4" s="22" t="s">
        <v>108</v>
      </c>
      <c r="AE4" s="21" t="s">
        <v>108</v>
      </c>
      <c r="AF4" s="94" t="s">
        <v>108</v>
      </c>
      <c r="AG4" s="146" t="s">
        <v>108</v>
      </c>
      <c r="AH4" s="147" t="s">
        <v>108</v>
      </c>
      <c r="AI4" s="173" t="s">
        <v>108</v>
      </c>
      <c r="AJ4" s="140" t="s">
        <v>110</v>
      </c>
      <c r="AK4" s="116" t="s">
        <v>109</v>
      </c>
      <c r="AL4" s="22" t="s">
        <v>107</v>
      </c>
      <c r="AM4" s="22" t="s">
        <v>108</v>
      </c>
      <c r="AN4" s="22"/>
      <c r="AO4" s="22" t="s">
        <v>108</v>
      </c>
      <c r="AP4" s="22"/>
      <c r="AQ4" s="22" t="s">
        <v>116</v>
      </c>
      <c r="AR4" s="21"/>
      <c r="AS4" s="21" t="s">
        <v>110</v>
      </c>
      <c r="AT4" s="57" t="s">
        <v>109</v>
      </c>
      <c r="AU4" s="300" t="s">
        <v>118</v>
      </c>
      <c r="AV4" s="46" t="s">
        <v>111</v>
      </c>
      <c r="AW4" s="270"/>
      <c r="AX4" s="81"/>
      <c r="AY4" s="82"/>
      <c r="AZ4" s="135"/>
      <c r="BA4" s="147"/>
    </row>
    <row r="5" spans="1:53" ht="22.5">
      <c r="A5" s="6">
        <v>1</v>
      </c>
      <c r="B5" s="6">
        <v>3121</v>
      </c>
      <c r="C5" s="7">
        <v>1</v>
      </c>
      <c r="D5" s="193" t="s">
        <v>5</v>
      </c>
      <c r="E5" s="161">
        <v>19112.7</v>
      </c>
      <c r="F5" s="23">
        <f>G5+H5</f>
        <v>3294.9660000000003</v>
      </c>
      <c r="G5" s="220">
        <v>201.166</v>
      </c>
      <c r="H5" s="23">
        <v>3093.8</v>
      </c>
      <c r="I5" s="23">
        <v>250</v>
      </c>
      <c r="J5" s="229">
        <f aca="true" t="shared" si="0" ref="J5:J35">E5+F5</f>
        <v>22407.666</v>
      </c>
      <c r="K5" s="23">
        <v>209.8</v>
      </c>
      <c r="L5" s="39">
        <v>0</v>
      </c>
      <c r="M5" s="111">
        <v>53.96</v>
      </c>
      <c r="N5" s="161">
        <f aca="true" t="shared" si="1" ref="N5:N36">AL5-E5</f>
        <v>0</v>
      </c>
      <c r="O5" s="252">
        <v>10</v>
      </c>
      <c r="P5" s="264"/>
      <c r="Q5" s="23"/>
      <c r="R5" s="220"/>
      <c r="S5" s="23"/>
      <c r="T5" s="23"/>
      <c r="U5" s="23"/>
      <c r="V5" s="23"/>
      <c r="W5" s="151"/>
      <c r="X5" s="166"/>
      <c r="Y5" s="152"/>
      <c r="Z5" s="166"/>
      <c r="AA5" s="206">
        <v>0.4</v>
      </c>
      <c r="AB5" s="321">
        <v>100</v>
      </c>
      <c r="AC5" s="97">
        <v>120</v>
      </c>
      <c r="AD5" s="23"/>
      <c r="AE5" s="23"/>
      <c r="AF5" s="23"/>
      <c r="AG5" s="148">
        <f>Y5+Z5</f>
        <v>0</v>
      </c>
      <c r="AH5" s="47"/>
      <c r="AI5" s="167"/>
      <c r="AJ5" s="148"/>
      <c r="AK5" s="113"/>
      <c r="AL5" s="97">
        <v>19112.7</v>
      </c>
      <c r="AM5" s="23">
        <f>SUM(AN5:AO5)</f>
        <v>3525.3660000000004</v>
      </c>
      <c r="AN5" s="23">
        <f aca="true" t="shared" si="2" ref="AN5:AN36">SUM(G5,O5:U5)</f>
        <v>211.166</v>
      </c>
      <c r="AO5" s="23">
        <f aca="true" t="shared" si="3" ref="AO5:AO36">SUM(H5,W5:AF5)</f>
        <v>3314.2000000000003</v>
      </c>
      <c r="AP5" s="23">
        <f>I5+X5+AB5</f>
        <v>350</v>
      </c>
      <c r="AQ5" s="23">
        <f aca="true" t="shared" si="4" ref="AQ5:AQ35">SUM(AL5:AM5)</f>
        <v>22638.066000000003</v>
      </c>
      <c r="AR5" s="24">
        <f aca="true" t="shared" si="5" ref="AR5:AR36">K5+AH5+AG5+AI5</f>
        <v>209.8</v>
      </c>
      <c r="AS5" s="24">
        <f aca="true" t="shared" si="6" ref="AS5:AS36">SUM(AJ5,L5)</f>
        <v>0</v>
      </c>
      <c r="AT5" s="163">
        <f aca="true" t="shared" si="7" ref="AT5:AT36">M5+AK5</f>
        <v>53.96</v>
      </c>
      <c r="AU5" s="301">
        <v>2</v>
      </c>
      <c r="AV5" s="47"/>
      <c r="AW5" s="106"/>
      <c r="AX5" s="87">
        <v>50</v>
      </c>
      <c r="AY5" s="50"/>
      <c r="AZ5" s="136"/>
      <c r="BA5" s="47"/>
    </row>
    <row r="6" spans="1:53" ht="22.5">
      <c r="A6" s="6">
        <v>2</v>
      </c>
      <c r="B6" s="6">
        <v>3121</v>
      </c>
      <c r="C6" s="8">
        <v>1</v>
      </c>
      <c r="D6" s="194" t="s">
        <v>6</v>
      </c>
      <c r="E6" s="102">
        <v>19269.9</v>
      </c>
      <c r="F6" s="25">
        <f aca="true" t="shared" si="8" ref="F6:F66">G6+H6</f>
        <v>3690.866</v>
      </c>
      <c r="G6" s="28">
        <v>191.366</v>
      </c>
      <c r="H6" s="25">
        <v>3499.5</v>
      </c>
      <c r="I6" s="25">
        <v>500</v>
      </c>
      <c r="J6" s="230">
        <f t="shared" si="0"/>
        <v>22960.766000000003</v>
      </c>
      <c r="K6" s="23">
        <v>221.2</v>
      </c>
      <c r="L6" s="40">
        <v>0</v>
      </c>
      <c r="M6" s="111">
        <v>58.69</v>
      </c>
      <c r="N6" s="161">
        <f t="shared" si="1"/>
        <v>0</v>
      </c>
      <c r="O6" s="252"/>
      <c r="P6" s="264"/>
      <c r="Q6" s="23"/>
      <c r="R6" s="220"/>
      <c r="S6" s="23"/>
      <c r="T6" s="23"/>
      <c r="U6" s="23"/>
      <c r="V6" s="23"/>
      <c r="W6" s="151">
        <v>185</v>
      </c>
      <c r="X6" s="166"/>
      <c r="Y6" s="152"/>
      <c r="Z6" s="166"/>
      <c r="AA6" s="206"/>
      <c r="AB6" s="321"/>
      <c r="AC6" s="97">
        <v>15</v>
      </c>
      <c r="AD6" s="23"/>
      <c r="AE6" s="23"/>
      <c r="AF6" s="23"/>
      <c r="AG6" s="148">
        <f aca="true" t="shared" si="9" ref="AG6:AG69">Y6+Z6</f>
        <v>0</v>
      </c>
      <c r="AH6" s="47"/>
      <c r="AI6" s="167"/>
      <c r="AJ6" s="148"/>
      <c r="AK6" s="110"/>
      <c r="AL6" s="97">
        <v>19269.9</v>
      </c>
      <c r="AM6" s="23">
        <f aca="true" t="shared" si="10" ref="AM6:AM59">SUM(AN6:AO6)</f>
        <v>3890.866</v>
      </c>
      <c r="AN6" s="23">
        <f t="shared" si="2"/>
        <v>191.366</v>
      </c>
      <c r="AO6" s="23">
        <f t="shared" si="3"/>
        <v>3699.5</v>
      </c>
      <c r="AP6" s="23">
        <f aca="true" t="shared" si="11" ref="AP6:AP69">I6+X6+AB6</f>
        <v>500</v>
      </c>
      <c r="AQ6" s="23">
        <f t="shared" si="4"/>
        <v>23160.766000000003</v>
      </c>
      <c r="AR6" s="24">
        <f t="shared" si="5"/>
        <v>221.2</v>
      </c>
      <c r="AS6" s="24">
        <f t="shared" si="6"/>
        <v>0</v>
      </c>
      <c r="AT6" s="163">
        <f t="shared" si="7"/>
        <v>58.69</v>
      </c>
      <c r="AU6" s="301">
        <v>3</v>
      </c>
      <c r="AV6" s="47"/>
      <c r="AW6" s="141"/>
      <c r="AX6" s="215"/>
      <c r="AY6" s="48"/>
      <c r="AZ6" s="137"/>
      <c r="BA6" s="47"/>
    </row>
    <row r="7" spans="1:53" ht="22.5">
      <c r="A7" s="6">
        <v>3</v>
      </c>
      <c r="B7" s="6">
        <v>3121</v>
      </c>
      <c r="C7" s="8">
        <v>1</v>
      </c>
      <c r="D7" s="194" t="s">
        <v>7</v>
      </c>
      <c r="E7" s="102">
        <v>9209.1</v>
      </c>
      <c r="F7" s="25">
        <f t="shared" si="8"/>
        <v>1409.98</v>
      </c>
      <c r="G7" s="28">
        <v>82.88</v>
      </c>
      <c r="H7" s="25">
        <v>1327.1</v>
      </c>
      <c r="I7" s="25"/>
      <c r="J7" s="230">
        <f t="shared" si="0"/>
        <v>10619.08</v>
      </c>
      <c r="K7" s="23">
        <v>215.9</v>
      </c>
      <c r="L7" s="40">
        <v>0</v>
      </c>
      <c r="M7" s="111">
        <v>26.81</v>
      </c>
      <c r="N7" s="161">
        <f t="shared" si="1"/>
        <v>0</v>
      </c>
      <c r="O7" s="252"/>
      <c r="P7" s="264"/>
      <c r="Q7" s="23"/>
      <c r="R7" s="220"/>
      <c r="S7" s="23"/>
      <c r="T7" s="23"/>
      <c r="U7" s="23"/>
      <c r="V7" s="23"/>
      <c r="W7" s="151"/>
      <c r="X7" s="166"/>
      <c r="Y7" s="152"/>
      <c r="Z7" s="166"/>
      <c r="AA7" s="206"/>
      <c r="AB7" s="321"/>
      <c r="AC7" s="97">
        <v>106</v>
      </c>
      <c r="AD7" s="23"/>
      <c r="AE7" s="23"/>
      <c r="AF7" s="23"/>
      <c r="AG7" s="148">
        <f t="shared" si="9"/>
        <v>0</v>
      </c>
      <c r="AH7" s="47"/>
      <c r="AI7" s="167"/>
      <c r="AJ7" s="148"/>
      <c r="AK7" s="110"/>
      <c r="AL7" s="97">
        <v>9209.1</v>
      </c>
      <c r="AM7" s="23">
        <f t="shared" si="10"/>
        <v>1515.98</v>
      </c>
      <c r="AN7" s="23">
        <f t="shared" si="2"/>
        <v>82.88</v>
      </c>
      <c r="AO7" s="23">
        <f t="shared" si="3"/>
        <v>1433.1</v>
      </c>
      <c r="AP7" s="23">
        <f t="shared" si="11"/>
        <v>0</v>
      </c>
      <c r="AQ7" s="23">
        <f t="shared" si="4"/>
        <v>10725.08</v>
      </c>
      <c r="AR7" s="24">
        <f t="shared" si="5"/>
        <v>215.9</v>
      </c>
      <c r="AS7" s="24">
        <f t="shared" si="6"/>
        <v>0</v>
      </c>
      <c r="AT7" s="163">
        <f t="shared" si="7"/>
        <v>26.81</v>
      </c>
      <c r="AU7" s="301">
        <v>3</v>
      </c>
      <c r="AV7" s="47"/>
      <c r="AW7" s="107"/>
      <c r="AX7" s="88">
        <v>100</v>
      </c>
      <c r="AY7" s="48"/>
      <c r="AZ7" s="137"/>
      <c r="BA7" s="47"/>
    </row>
    <row r="8" spans="1:53" ht="22.5">
      <c r="A8" s="6">
        <v>6</v>
      </c>
      <c r="B8" s="6">
        <v>3122</v>
      </c>
      <c r="C8" s="8">
        <v>1</v>
      </c>
      <c r="D8" s="194" t="s">
        <v>8</v>
      </c>
      <c r="E8" s="102">
        <v>12555.3</v>
      </c>
      <c r="F8" s="25">
        <f t="shared" si="8"/>
        <v>2293.88</v>
      </c>
      <c r="G8" s="28">
        <v>94.08</v>
      </c>
      <c r="H8" s="25">
        <v>2199.8</v>
      </c>
      <c r="I8" s="25"/>
      <c r="J8" s="230">
        <f t="shared" si="0"/>
        <v>14849.18</v>
      </c>
      <c r="K8" s="23">
        <v>279.7</v>
      </c>
      <c r="L8" s="40">
        <v>0</v>
      </c>
      <c r="M8" s="111">
        <v>38.51</v>
      </c>
      <c r="N8" s="161">
        <f t="shared" si="1"/>
        <v>0</v>
      </c>
      <c r="O8" s="252"/>
      <c r="P8" s="264"/>
      <c r="Q8" s="23"/>
      <c r="R8" s="220"/>
      <c r="S8" s="23"/>
      <c r="T8" s="23"/>
      <c r="U8" s="23"/>
      <c r="V8" s="23"/>
      <c r="W8" s="151"/>
      <c r="X8" s="166"/>
      <c r="Y8" s="152"/>
      <c r="Z8" s="166"/>
      <c r="AA8" s="206"/>
      <c r="AB8" s="321"/>
      <c r="AC8" s="97"/>
      <c r="AD8" s="23"/>
      <c r="AE8" s="23"/>
      <c r="AF8" s="23"/>
      <c r="AG8" s="148">
        <f t="shared" si="9"/>
        <v>0</v>
      </c>
      <c r="AH8" s="47"/>
      <c r="AI8" s="167"/>
      <c r="AJ8" s="148"/>
      <c r="AK8" s="110"/>
      <c r="AL8" s="97">
        <v>12555.3</v>
      </c>
      <c r="AM8" s="23">
        <f t="shared" si="10"/>
        <v>2293.88</v>
      </c>
      <c r="AN8" s="23">
        <f t="shared" si="2"/>
        <v>94.08</v>
      </c>
      <c r="AO8" s="23">
        <f t="shared" si="3"/>
        <v>2199.8</v>
      </c>
      <c r="AP8" s="23">
        <f t="shared" si="11"/>
        <v>0</v>
      </c>
      <c r="AQ8" s="23">
        <f t="shared" si="4"/>
        <v>14849.18</v>
      </c>
      <c r="AR8" s="24">
        <f t="shared" si="5"/>
        <v>279.7</v>
      </c>
      <c r="AS8" s="24">
        <f t="shared" si="6"/>
        <v>0</v>
      </c>
      <c r="AT8" s="163">
        <f t="shared" si="7"/>
        <v>38.51</v>
      </c>
      <c r="AU8" s="301">
        <v>3</v>
      </c>
      <c r="AV8" s="47"/>
      <c r="AW8" s="107"/>
      <c r="AX8" s="88"/>
      <c r="AY8" s="48"/>
      <c r="AZ8" s="137"/>
      <c r="BA8" s="47"/>
    </row>
    <row r="9" spans="1:53" ht="12.75">
      <c r="A9" s="6">
        <v>12</v>
      </c>
      <c r="B9" s="6">
        <v>3122</v>
      </c>
      <c r="C9" s="8">
        <v>1</v>
      </c>
      <c r="D9" s="194" t="s">
        <v>9</v>
      </c>
      <c r="E9" s="102">
        <v>7572.3</v>
      </c>
      <c r="F9" s="25">
        <f t="shared" si="8"/>
        <v>1314.066</v>
      </c>
      <c r="G9" s="28">
        <v>95.166</v>
      </c>
      <c r="H9" s="25">
        <v>1218.9</v>
      </c>
      <c r="I9" s="25"/>
      <c r="J9" s="230">
        <f t="shared" si="0"/>
        <v>8886.366</v>
      </c>
      <c r="K9" s="23">
        <v>80.3</v>
      </c>
      <c r="L9" s="40">
        <v>0</v>
      </c>
      <c r="M9" s="111">
        <v>24.21</v>
      </c>
      <c r="N9" s="161">
        <f t="shared" si="1"/>
        <v>0</v>
      </c>
      <c r="O9" s="252"/>
      <c r="P9" s="264"/>
      <c r="Q9" s="23"/>
      <c r="R9" s="220"/>
      <c r="S9" s="23"/>
      <c r="T9" s="23"/>
      <c r="U9" s="23"/>
      <c r="V9" s="23"/>
      <c r="W9" s="151">
        <v>40</v>
      </c>
      <c r="X9" s="166"/>
      <c r="Y9" s="152">
        <v>15.8</v>
      </c>
      <c r="Z9" s="166"/>
      <c r="AA9" s="206"/>
      <c r="AB9" s="321"/>
      <c r="AC9" s="97">
        <v>125</v>
      </c>
      <c r="AD9" s="23"/>
      <c r="AE9" s="23"/>
      <c r="AF9" s="23"/>
      <c r="AG9" s="148">
        <f t="shared" si="9"/>
        <v>15.8</v>
      </c>
      <c r="AH9" s="47"/>
      <c r="AI9" s="167"/>
      <c r="AJ9" s="148"/>
      <c r="AK9" s="110"/>
      <c r="AL9" s="97">
        <v>7572.3</v>
      </c>
      <c r="AM9" s="23">
        <f t="shared" si="10"/>
        <v>1494.866</v>
      </c>
      <c r="AN9" s="23">
        <f t="shared" si="2"/>
        <v>95.166</v>
      </c>
      <c r="AO9" s="23">
        <f t="shared" si="3"/>
        <v>1399.7</v>
      </c>
      <c r="AP9" s="23">
        <f t="shared" si="11"/>
        <v>0</v>
      </c>
      <c r="AQ9" s="23">
        <f t="shared" si="4"/>
        <v>9067.166000000001</v>
      </c>
      <c r="AR9" s="24">
        <f t="shared" si="5"/>
        <v>96.1</v>
      </c>
      <c r="AS9" s="24">
        <f t="shared" si="6"/>
        <v>0</v>
      </c>
      <c r="AT9" s="163">
        <f t="shared" si="7"/>
        <v>24.21</v>
      </c>
      <c r="AU9" s="301">
        <v>2</v>
      </c>
      <c r="AV9" s="47"/>
      <c r="AW9" s="107"/>
      <c r="AX9" s="88">
        <v>90</v>
      </c>
      <c r="AY9" s="48"/>
      <c r="AZ9" s="137"/>
      <c r="BA9" s="47"/>
    </row>
    <row r="10" spans="1:53" ht="22.5">
      <c r="A10" s="6">
        <v>10</v>
      </c>
      <c r="B10" s="6">
        <v>3122</v>
      </c>
      <c r="C10" s="8">
        <v>1</v>
      </c>
      <c r="D10" s="194" t="s">
        <v>123</v>
      </c>
      <c r="E10" s="102">
        <v>11870.8</v>
      </c>
      <c r="F10" s="25">
        <f t="shared" si="8"/>
        <v>2249.12</v>
      </c>
      <c r="G10" s="28">
        <v>80.92</v>
      </c>
      <c r="H10" s="25">
        <v>2168.2</v>
      </c>
      <c r="I10" s="25">
        <v>700</v>
      </c>
      <c r="J10" s="230">
        <f t="shared" si="0"/>
        <v>14119.919999999998</v>
      </c>
      <c r="K10" s="23">
        <v>231.6</v>
      </c>
      <c r="L10" s="40">
        <v>0</v>
      </c>
      <c r="M10" s="111">
        <v>37.49</v>
      </c>
      <c r="N10" s="161">
        <f t="shared" si="1"/>
        <v>0</v>
      </c>
      <c r="O10" s="252"/>
      <c r="P10" s="264"/>
      <c r="Q10" s="23"/>
      <c r="R10" s="220"/>
      <c r="S10" s="23"/>
      <c r="T10" s="23"/>
      <c r="U10" s="23"/>
      <c r="V10" s="23"/>
      <c r="W10" s="151"/>
      <c r="X10" s="166">
        <v>-17.7</v>
      </c>
      <c r="Y10" s="152"/>
      <c r="Z10" s="166"/>
      <c r="AA10" s="206">
        <v>2.6</v>
      </c>
      <c r="AB10" s="321">
        <v>1350</v>
      </c>
      <c r="AC10" s="97"/>
      <c r="AD10" s="23"/>
      <c r="AE10" s="23"/>
      <c r="AF10" s="23"/>
      <c r="AG10" s="148">
        <f t="shared" si="9"/>
        <v>0</v>
      </c>
      <c r="AH10" s="47"/>
      <c r="AI10" s="167"/>
      <c r="AJ10" s="148"/>
      <c r="AK10" s="110"/>
      <c r="AL10" s="97">
        <v>11870.8</v>
      </c>
      <c r="AM10" s="23">
        <f t="shared" si="10"/>
        <v>3584.02</v>
      </c>
      <c r="AN10" s="23">
        <f t="shared" si="2"/>
        <v>80.92</v>
      </c>
      <c r="AO10" s="23">
        <f t="shared" si="3"/>
        <v>3503.1</v>
      </c>
      <c r="AP10" s="23">
        <f t="shared" si="11"/>
        <v>2032.3</v>
      </c>
      <c r="AQ10" s="23">
        <f t="shared" si="4"/>
        <v>15454.82</v>
      </c>
      <c r="AR10" s="24">
        <f t="shared" si="5"/>
        <v>231.6</v>
      </c>
      <c r="AS10" s="24">
        <f t="shared" si="6"/>
        <v>0</v>
      </c>
      <c r="AT10" s="163">
        <f t="shared" si="7"/>
        <v>37.49</v>
      </c>
      <c r="AU10" s="301">
        <v>2</v>
      </c>
      <c r="AV10" s="47"/>
      <c r="AW10" s="107">
        <v>11.2</v>
      </c>
      <c r="AX10" s="215">
        <v>8067.7</v>
      </c>
      <c r="AY10" s="48"/>
      <c r="AZ10" s="137"/>
      <c r="BA10" s="47"/>
    </row>
    <row r="11" spans="1:53" ht="22.5">
      <c r="A11" s="6">
        <v>7</v>
      </c>
      <c r="B11" s="6">
        <v>3122</v>
      </c>
      <c r="C11" s="8">
        <v>1</v>
      </c>
      <c r="D11" s="194" t="s">
        <v>124</v>
      </c>
      <c r="E11" s="102">
        <v>12937.1</v>
      </c>
      <c r="F11" s="25">
        <f t="shared" si="8"/>
        <v>3324.35</v>
      </c>
      <c r="G11" s="223">
        <v>71.15</v>
      </c>
      <c r="H11" s="25">
        <v>3253.2</v>
      </c>
      <c r="I11" s="25">
        <v>600</v>
      </c>
      <c r="J11" s="237">
        <f t="shared" si="0"/>
        <v>16261.45</v>
      </c>
      <c r="K11" s="23">
        <v>477.6</v>
      </c>
      <c r="L11" s="40">
        <v>0</v>
      </c>
      <c r="M11" s="111">
        <v>37.19</v>
      </c>
      <c r="N11" s="161">
        <f t="shared" si="1"/>
        <v>0</v>
      </c>
      <c r="O11" s="252">
        <v>76.25</v>
      </c>
      <c r="P11" s="264"/>
      <c r="Q11" s="23"/>
      <c r="R11" s="220"/>
      <c r="S11" s="23"/>
      <c r="T11" s="23"/>
      <c r="U11" s="23"/>
      <c r="V11" s="23">
        <v>48</v>
      </c>
      <c r="W11" s="151"/>
      <c r="X11" s="166">
        <v>98</v>
      </c>
      <c r="Y11" s="152"/>
      <c r="Z11" s="166"/>
      <c r="AA11" s="206"/>
      <c r="AB11" s="321"/>
      <c r="AC11" s="331">
        <v>19.25</v>
      </c>
      <c r="AD11" s="23"/>
      <c r="AE11" s="23"/>
      <c r="AF11" s="23"/>
      <c r="AG11" s="148">
        <f t="shared" si="9"/>
        <v>0</v>
      </c>
      <c r="AH11" s="47"/>
      <c r="AI11" s="167"/>
      <c r="AJ11" s="148"/>
      <c r="AK11" s="110"/>
      <c r="AL11" s="97">
        <v>12937.1</v>
      </c>
      <c r="AM11" s="23">
        <f t="shared" si="10"/>
        <v>3517.85</v>
      </c>
      <c r="AN11" s="23">
        <f t="shared" si="2"/>
        <v>147.4</v>
      </c>
      <c r="AO11" s="23">
        <f t="shared" si="3"/>
        <v>3370.45</v>
      </c>
      <c r="AP11" s="23">
        <f t="shared" si="11"/>
        <v>698</v>
      </c>
      <c r="AQ11" s="23">
        <f t="shared" si="4"/>
        <v>16454.95</v>
      </c>
      <c r="AR11" s="24">
        <f t="shared" si="5"/>
        <v>477.6</v>
      </c>
      <c r="AS11" s="24">
        <f t="shared" si="6"/>
        <v>0</v>
      </c>
      <c r="AT11" s="163">
        <f t="shared" si="7"/>
        <v>37.19</v>
      </c>
      <c r="AU11" s="301">
        <v>1</v>
      </c>
      <c r="AV11" s="47"/>
      <c r="AW11" s="107"/>
      <c r="AX11" s="215">
        <v>3864</v>
      </c>
      <c r="AY11" s="48"/>
      <c r="AZ11" s="137"/>
      <c r="BA11" s="340">
        <v>105.456</v>
      </c>
    </row>
    <row r="12" spans="1:53" ht="22.5">
      <c r="A12" s="6">
        <v>8</v>
      </c>
      <c r="B12" s="6">
        <v>3123</v>
      </c>
      <c r="C12" s="8">
        <v>1</v>
      </c>
      <c r="D12" s="194" t="s">
        <v>10</v>
      </c>
      <c r="E12" s="102">
        <v>38039.5</v>
      </c>
      <c r="F12" s="25">
        <f t="shared" si="8"/>
        <v>8683.726</v>
      </c>
      <c r="G12" s="28">
        <v>264.726</v>
      </c>
      <c r="H12" s="25">
        <v>8419</v>
      </c>
      <c r="I12" s="25">
        <v>200</v>
      </c>
      <c r="J12" s="230">
        <f t="shared" si="0"/>
        <v>46723.226</v>
      </c>
      <c r="K12" s="23">
        <v>1440</v>
      </c>
      <c r="L12" s="40">
        <v>0</v>
      </c>
      <c r="M12" s="111">
        <v>106.72</v>
      </c>
      <c r="N12" s="161">
        <f t="shared" si="1"/>
        <v>0</v>
      </c>
      <c r="O12" s="252"/>
      <c r="P12" s="264"/>
      <c r="Q12" s="23"/>
      <c r="R12" s="220"/>
      <c r="S12" s="23"/>
      <c r="T12" s="23"/>
      <c r="U12" s="23"/>
      <c r="V12" s="23"/>
      <c r="W12" s="153"/>
      <c r="X12" s="166"/>
      <c r="Y12" s="152"/>
      <c r="Z12" s="166"/>
      <c r="AA12" s="206"/>
      <c r="AB12" s="321"/>
      <c r="AC12" s="97">
        <v>66</v>
      </c>
      <c r="AD12" s="23"/>
      <c r="AE12" s="23"/>
      <c r="AF12" s="23"/>
      <c r="AG12" s="148">
        <f t="shared" si="9"/>
        <v>0</v>
      </c>
      <c r="AH12" s="47"/>
      <c r="AI12" s="167"/>
      <c r="AJ12" s="148"/>
      <c r="AK12" s="110"/>
      <c r="AL12" s="97">
        <v>38039.5</v>
      </c>
      <c r="AM12" s="23">
        <f t="shared" si="10"/>
        <v>8749.726</v>
      </c>
      <c r="AN12" s="23">
        <f t="shared" si="2"/>
        <v>264.726</v>
      </c>
      <c r="AO12" s="23">
        <f t="shared" si="3"/>
        <v>8485</v>
      </c>
      <c r="AP12" s="23">
        <f t="shared" si="11"/>
        <v>200</v>
      </c>
      <c r="AQ12" s="23">
        <f t="shared" si="4"/>
        <v>46789.226</v>
      </c>
      <c r="AR12" s="24">
        <f t="shared" si="5"/>
        <v>1440</v>
      </c>
      <c r="AS12" s="24">
        <f t="shared" si="6"/>
        <v>0</v>
      </c>
      <c r="AT12" s="163">
        <f t="shared" si="7"/>
        <v>106.72</v>
      </c>
      <c r="AU12" s="301">
        <v>10</v>
      </c>
      <c r="AV12" s="47"/>
      <c r="AW12" s="107"/>
      <c r="AX12" s="215"/>
      <c r="AY12" s="48"/>
      <c r="AZ12" s="137"/>
      <c r="BA12" s="47"/>
    </row>
    <row r="13" spans="1:53" ht="22.5">
      <c r="A13" s="6">
        <v>9</v>
      </c>
      <c r="B13" s="6">
        <v>3123</v>
      </c>
      <c r="C13" s="8">
        <v>1</v>
      </c>
      <c r="D13" s="194" t="s">
        <v>11</v>
      </c>
      <c r="E13" s="102">
        <v>28264</v>
      </c>
      <c r="F13" s="25">
        <f t="shared" si="8"/>
        <v>5243.946</v>
      </c>
      <c r="G13" s="28">
        <v>197.246</v>
      </c>
      <c r="H13" s="25">
        <v>5046.7</v>
      </c>
      <c r="I13" s="25"/>
      <c r="J13" s="230">
        <f t="shared" si="0"/>
        <v>33507.945999999996</v>
      </c>
      <c r="K13" s="23">
        <v>1173.9</v>
      </c>
      <c r="L13" s="40">
        <v>0</v>
      </c>
      <c r="M13" s="111">
        <v>90.18</v>
      </c>
      <c r="N13" s="161">
        <f t="shared" si="1"/>
        <v>0</v>
      </c>
      <c r="O13" s="252">
        <v>560.103</v>
      </c>
      <c r="P13" s="264"/>
      <c r="Q13" s="23"/>
      <c r="R13" s="220"/>
      <c r="S13" s="23"/>
      <c r="T13" s="23"/>
      <c r="U13" s="23"/>
      <c r="V13" s="23"/>
      <c r="W13" s="185"/>
      <c r="X13" s="166"/>
      <c r="Y13" s="152"/>
      <c r="Z13" s="166"/>
      <c r="AA13" s="206"/>
      <c r="AB13" s="321"/>
      <c r="AC13" s="97">
        <v>90.8</v>
      </c>
      <c r="AD13" s="23"/>
      <c r="AE13" s="23"/>
      <c r="AF13" s="23"/>
      <c r="AG13" s="148">
        <f t="shared" si="9"/>
        <v>0</v>
      </c>
      <c r="AH13" s="47"/>
      <c r="AI13" s="167"/>
      <c r="AJ13" s="148"/>
      <c r="AK13" s="110"/>
      <c r="AL13" s="97">
        <v>28264</v>
      </c>
      <c r="AM13" s="23">
        <f t="shared" si="10"/>
        <v>5894.849</v>
      </c>
      <c r="AN13" s="23">
        <f t="shared" si="2"/>
        <v>757.3489999999999</v>
      </c>
      <c r="AO13" s="23">
        <f t="shared" si="3"/>
        <v>5137.5</v>
      </c>
      <c r="AP13" s="23">
        <f t="shared" si="11"/>
        <v>0</v>
      </c>
      <c r="AQ13" s="23">
        <f t="shared" si="4"/>
        <v>34158.849</v>
      </c>
      <c r="AR13" s="24">
        <f t="shared" si="5"/>
        <v>1173.9</v>
      </c>
      <c r="AS13" s="24">
        <f t="shared" si="6"/>
        <v>0</v>
      </c>
      <c r="AT13" s="163">
        <f t="shared" si="7"/>
        <v>90.18</v>
      </c>
      <c r="AU13" s="301">
        <v>7</v>
      </c>
      <c r="AV13" s="47">
        <v>3</v>
      </c>
      <c r="AW13" s="107"/>
      <c r="AX13" s="215">
        <v>12371.8</v>
      </c>
      <c r="AY13" s="48"/>
      <c r="AZ13" s="137"/>
      <c r="BA13" s="47"/>
    </row>
    <row r="14" spans="1:53" ht="22.5">
      <c r="A14" s="6">
        <v>11</v>
      </c>
      <c r="B14" s="6">
        <v>3123</v>
      </c>
      <c r="C14" s="8">
        <v>1</v>
      </c>
      <c r="D14" s="194" t="s">
        <v>158</v>
      </c>
      <c r="E14" s="102">
        <v>13576</v>
      </c>
      <c r="F14" s="25">
        <f t="shared" si="8"/>
        <v>3202.9900000000002</v>
      </c>
      <c r="G14" s="28">
        <v>36.19</v>
      </c>
      <c r="H14" s="25">
        <v>3166.8</v>
      </c>
      <c r="I14" s="25"/>
      <c r="J14" s="230">
        <f t="shared" si="0"/>
        <v>16778.99</v>
      </c>
      <c r="K14" s="23">
        <v>832</v>
      </c>
      <c r="L14" s="40">
        <v>0</v>
      </c>
      <c r="M14" s="111">
        <v>39.27</v>
      </c>
      <c r="N14" s="161">
        <f t="shared" si="1"/>
        <v>0</v>
      </c>
      <c r="O14" s="252"/>
      <c r="P14" s="264"/>
      <c r="Q14" s="23"/>
      <c r="R14" s="220"/>
      <c r="S14" s="23"/>
      <c r="T14" s="23"/>
      <c r="U14" s="23"/>
      <c r="V14" s="23"/>
      <c r="W14" s="151"/>
      <c r="X14" s="166"/>
      <c r="Y14" s="152"/>
      <c r="Z14" s="166"/>
      <c r="AA14" s="206">
        <v>6</v>
      </c>
      <c r="AB14" s="321"/>
      <c r="AC14" s="97"/>
      <c r="AD14" s="23"/>
      <c r="AE14" s="23"/>
      <c r="AF14" s="23"/>
      <c r="AG14" s="148">
        <f t="shared" si="9"/>
        <v>0</v>
      </c>
      <c r="AH14" s="47"/>
      <c r="AI14" s="167"/>
      <c r="AJ14" s="148"/>
      <c r="AK14" s="110"/>
      <c r="AL14" s="97">
        <v>13576</v>
      </c>
      <c r="AM14" s="23">
        <f t="shared" si="10"/>
        <v>3208.9900000000002</v>
      </c>
      <c r="AN14" s="23">
        <f t="shared" si="2"/>
        <v>36.19</v>
      </c>
      <c r="AO14" s="23">
        <f t="shared" si="3"/>
        <v>3172.8</v>
      </c>
      <c r="AP14" s="23">
        <f t="shared" si="11"/>
        <v>0</v>
      </c>
      <c r="AQ14" s="23">
        <f t="shared" si="4"/>
        <v>16784.99</v>
      </c>
      <c r="AR14" s="24">
        <f t="shared" si="5"/>
        <v>832</v>
      </c>
      <c r="AS14" s="24">
        <f t="shared" si="6"/>
        <v>0</v>
      </c>
      <c r="AT14" s="163">
        <f t="shared" si="7"/>
        <v>39.27</v>
      </c>
      <c r="AU14" s="301">
        <v>3</v>
      </c>
      <c r="AV14" s="47"/>
      <c r="AW14" s="107"/>
      <c r="AX14" s="88"/>
      <c r="AY14" s="48"/>
      <c r="AZ14" s="137"/>
      <c r="BA14" s="47"/>
    </row>
    <row r="15" spans="1:53" ht="33.75">
      <c r="A15" s="6">
        <v>13</v>
      </c>
      <c r="B15" s="6">
        <v>3122</v>
      </c>
      <c r="C15" s="8">
        <v>1</v>
      </c>
      <c r="D15" s="194" t="s">
        <v>12</v>
      </c>
      <c r="E15" s="102">
        <v>6254</v>
      </c>
      <c r="F15" s="25">
        <f t="shared" si="8"/>
        <v>1381.5</v>
      </c>
      <c r="G15" s="28">
        <v>33.6</v>
      </c>
      <c r="H15" s="25">
        <v>1347.9</v>
      </c>
      <c r="I15" s="25"/>
      <c r="J15" s="230">
        <f t="shared" si="0"/>
        <v>7635.5</v>
      </c>
      <c r="K15" s="23">
        <v>108.8</v>
      </c>
      <c r="L15" s="40">
        <v>0</v>
      </c>
      <c r="M15" s="111">
        <v>18.46</v>
      </c>
      <c r="N15" s="161">
        <f t="shared" si="1"/>
        <v>0</v>
      </c>
      <c r="O15" s="252"/>
      <c r="P15" s="264"/>
      <c r="Q15" s="23"/>
      <c r="R15" s="220"/>
      <c r="S15" s="23"/>
      <c r="T15" s="23"/>
      <c r="U15" s="23"/>
      <c r="V15" s="23"/>
      <c r="W15" s="151"/>
      <c r="X15" s="166"/>
      <c r="Y15" s="152"/>
      <c r="Z15" s="166"/>
      <c r="AA15" s="206"/>
      <c r="AB15" s="321"/>
      <c r="AC15" s="97"/>
      <c r="AD15" s="23"/>
      <c r="AE15" s="23"/>
      <c r="AF15" s="23"/>
      <c r="AG15" s="148">
        <f t="shared" si="9"/>
        <v>0</v>
      </c>
      <c r="AH15" s="47"/>
      <c r="AI15" s="167"/>
      <c r="AJ15" s="148"/>
      <c r="AK15" s="110"/>
      <c r="AL15" s="97">
        <v>6254</v>
      </c>
      <c r="AM15" s="23">
        <f t="shared" si="10"/>
        <v>1381.5</v>
      </c>
      <c r="AN15" s="23">
        <f t="shared" si="2"/>
        <v>33.6</v>
      </c>
      <c r="AO15" s="23">
        <f t="shared" si="3"/>
        <v>1347.9</v>
      </c>
      <c r="AP15" s="23">
        <f t="shared" si="11"/>
        <v>0</v>
      </c>
      <c r="AQ15" s="23">
        <f t="shared" si="4"/>
        <v>7635.5</v>
      </c>
      <c r="AR15" s="24">
        <f t="shared" si="5"/>
        <v>108.8</v>
      </c>
      <c r="AS15" s="24">
        <f t="shared" si="6"/>
        <v>0</v>
      </c>
      <c r="AT15" s="163">
        <f t="shared" si="7"/>
        <v>18.46</v>
      </c>
      <c r="AU15" s="301">
        <v>2</v>
      </c>
      <c r="AV15" s="47"/>
      <c r="AW15" s="107"/>
      <c r="AX15" s="88"/>
      <c r="AY15" s="48"/>
      <c r="AZ15" s="137"/>
      <c r="BA15" s="47"/>
    </row>
    <row r="16" spans="1:53" ht="33.75">
      <c r="A16" s="6">
        <v>17</v>
      </c>
      <c r="B16" s="6">
        <v>3123</v>
      </c>
      <c r="C16" s="8">
        <v>1</v>
      </c>
      <c r="D16" s="194" t="s">
        <v>13</v>
      </c>
      <c r="E16" s="102">
        <v>20781.6</v>
      </c>
      <c r="F16" s="25">
        <f t="shared" si="8"/>
        <v>5865.506</v>
      </c>
      <c r="G16" s="28">
        <v>147.406</v>
      </c>
      <c r="H16" s="25">
        <v>5718.1</v>
      </c>
      <c r="I16" s="25"/>
      <c r="J16" s="230">
        <f t="shared" si="0"/>
        <v>26647.106</v>
      </c>
      <c r="K16" s="23">
        <v>689</v>
      </c>
      <c r="L16" s="40">
        <v>0</v>
      </c>
      <c r="M16" s="111">
        <v>62.32</v>
      </c>
      <c r="N16" s="161">
        <f t="shared" si="1"/>
        <v>0</v>
      </c>
      <c r="O16" s="252"/>
      <c r="P16" s="264"/>
      <c r="Q16" s="23"/>
      <c r="R16" s="220"/>
      <c r="S16" s="23"/>
      <c r="T16" s="23"/>
      <c r="U16" s="23"/>
      <c r="V16" s="23"/>
      <c r="W16" s="151"/>
      <c r="X16" s="166"/>
      <c r="Y16" s="152"/>
      <c r="Z16" s="166"/>
      <c r="AA16" s="206"/>
      <c r="AB16" s="321"/>
      <c r="AC16" s="97"/>
      <c r="AD16" s="23"/>
      <c r="AE16" s="23"/>
      <c r="AF16" s="23"/>
      <c r="AG16" s="148">
        <f t="shared" si="9"/>
        <v>0</v>
      </c>
      <c r="AH16" s="47"/>
      <c r="AI16" s="167"/>
      <c r="AJ16" s="148"/>
      <c r="AK16" s="110"/>
      <c r="AL16" s="97">
        <v>20781.6</v>
      </c>
      <c r="AM16" s="23">
        <f t="shared" si="10"/>
        <v>5865.506</v>
      </c>
      <c r="AN16" s="23">
        <f t="shared" si="2"/>
        <v>147.406</v>
      </c>
      <c r="AO16" s="23">
        <f t="shared" si="3"/>
        <v>5718.1</v>
      </c>
      <c r="AP16" s="23">
        <f t="shared" si="11"/>
        <v>0</v>
      </c>
      <c r="AQ16" s="23">
        <f t="shared" si="4"/>
        <v>26647.106</v>
      </c>
      <c r="AR16" s="24">
        <f t="shared" si="5"/>
        <v>689</v>
      </c>
      <c r="AS16" s="24">
        <f t="shared" si="6"/>
        <v>0</v>
      </c>
      <c r="AT16" s="163">
        <f t="shared" si="7"/>
        <v>62.32</v>
      </c>
      <c r="AU16" s="301">
        <v>3</v>
      </c>
      <c r="AV16" s="47"/>
      <c r="AW16" s="107"/>
      <c r="AX16" s="88">
        <f>4850+56.1</f>
        <v>4906.1</v>
      </c>
      <c r="AY16" s="48"/>
      <c r="AZ16" s="137"/>
      <c r="BA16" s="47"/>
    </row>
    <row r="17" spans="1:53" ht="22.5">
      <c r="A17" s="6">
        <v>4</v>
      </c>
      <c r="B17" s="6">
        <v>3122</v>
      </c>
      <c r="C17" s="8">
        <v>1</v>
      </c>
      <c r="D17" s="194" t="s">
        <v>14</v>
      </c>
      <c r="E17" s="102">
        <v>22815.4</v>
      </c>
      <c r="F17" s="25">
        <f t="shared" si="8"/>
        <v>4183.866</v>
      </c>
      <c r="G17" s="28">
        <v>208.166</v>
      </c>
      <c r="H17" s="25">
        <v>3975.7</v>
      </c>
      <c r="I17" s="25">
        <v>119</v>
      </c>
      <c r="J17" s="230">
        <f t="shared" si="0"/>
        <v>26999.266000000003</v>
      </c>
      <c r="K17" s="23">
        <v>950.7</v>
      </c>
      <c r="L17" s="40">
        <v>0</v>
      </c>
      <c r="M17" s="111">
        <v>61.85</v>
      </c>
      <c r="N17" s="161">
        <f t="shared" si="1"/>
        <v>0</v>
      </c>
      <c r="O17" s="252">
        <v>612.868</v>
      </c>
      <c r="P17" s="264"/>
      <c r="Q17" s="23"/>
      <c r="R17" s="220"/>
      <c r="S17" s="23"/>
      <c r="T17" s="23"/>
      <c r="U17" s="23"/>
      <c r="V17" s="23"/>
      <c r="W17" s="151"/>
      <c r="X17" s="166"/>
      <c r="Y17" s="152"/>
      <c r="Z17" s="166"/>
      <c r="AA17" s="206">
        <v>107.8</v>
      </c>
      <c r="AB17" s="321"/>
      <c r="AC17" s="331">
        <v>92.95</v>
      </c>
      <c r="AD17" s="23"/>
      <c r="AE17" s="23"/>
      <c r="AF17" s="23"/>
      <c r="AG17" s="148">
        <f t="shared" si="9"/>
        <v>0</v>
      </c>
      <c r="AH17" s="47"/>
      <c r="AI17" s="167"/>
      <c r="AJ17" s="148"/>
      <c r="AK17" s="110"/>
      <c r="AL17" s="97">
        <v>22815.4</v>
      </c>
      <c r="AM17" s="23">
        <f t="shared" si="10"/>
        <v>4997.484</v>
      </c>
      <c r="AN17" s="23">
        <f t="shared" si="2"/>
        <v>821.0340000000001</v>
      </c>
      <c r="AO17" s="23">
        <f t="shared" si="3"/>
        <v>4176.45</v>
      </c>
      <c r="AP17" s="23">
        <f t="shared" si="11"/>
        <v>119</v>
      </c>
      <c r="AQ17" s="23">
        <f t="shared" si="4"/>
        <v>27812.884000000002</v>
      </c>
      <c r="AR17" s="24">
        <f t="shared" si="5"/>
        <v>950.7</v>
      </c>
      <c r="AS17" s="24">
        <f t="shared" si="6"/>
        <v>0</v>
      </c>
      <c r="AT17" s="163">
        <f t="shared" si="7"/>
        <v>61.85</v>
      </c>
      <c r="AU17" s="301">
        <v>1</v>
      </c>
      <c r="AV17" s="47"/>
      <c r="AW17" s="107"/>
      <c r="AX17" s="215"/>
      <c r="AY17" s="48"/>
      <c r="AZ17" s="137"/>
      <c r="BA17" s="47"/>
    </row>
    <row r="18" spans="1:53" ht="22.5">
      <c r="A18" s="6">
        <v>5</v>
      </c>
      <c r="B18" s="6">
        <v>3122</v>
      </c>
      <c r="C18" s="8">
        <v>1</v>
      </c>
      <c r="D18" s="194" t="s">
        <v>15</v>
      </c>
      <c r="E18" s="102">
        <v>20245.1</v>
      </c>
      <c r="F18" s="25">
        <f t="shared" si="8"/>
        <v>2612.706</v>
      </c>
      <c r="G18" s="28">
        <v>192.20600000000002</v>
      </c>
      <c r="H18" s="25">
        <v>2420.5</v>
      </c>
      <c r="I18" s="25"/>
      <c r="J18" s="230">
        <f t="shared" si="0"/>
        <v>22857.805999999997</v>
      </c>
      <c r="K18" s="23">
        <v>98.7</v>
      </c>
      <c r="L18" s="40">
        <v>0</v>
      </c>
      <c r="M18" s="111">
        <v>56.17</v>
      </c>
      <c r="N18" s="161">
        <f t="shared" si="1"/>
        <v>0</v>
      </c>
      <c r="O18" s="252">
        <f>109.235+9.6</f>
        <v>118.835</v>
      </c>
      <c r="P18" s="264"/>
      <c r="Q18" s="23"/>
      <c r="R18" s="220"/>
      <c r="S18" s="23"/>
      <c r="T18" s="23"/>
      <c r="U18" s="23"/>
      <c r="V18" s="23"/>
      <c r="W18" s="151"/>
      <c r="X18" s="166"/>
      <c r="Y18" s="152"/>
      <c r="Z18" s="166"/>
      <c r="AA18" s="206">
        <v>4.1</v>
      </c>
      <c r="AB18" s="321"/>
      <c r="AC18" s="97">
        <v>16.4</v>
      </c>
      <c r="AD18" s="23"/>
      <c r="AE18" s="23"/>
      <c r="AF18" s="23"/>
      <c r="AG18" s="148">
        <f t="shared" si="9"/>
        <v>0</v>
      </c>
      <c r="AH18" s="47"/>
      <c r="AI18" s="167"/>
      <c r="AJ18" s="148"/>
      <c r="AK18" s="110"/>
      <c r="AL18" s="97">
        <v>20245.1</v>
      </c>
      <c r="AM18" s="23">
        <f t="shared" si="10"/>
        <v>2752.041</v>
      </c>
      <c r="AN18" s="23">
        <f t="shared" si="2"/>
        <v>311.041</v>
      </c>
      <c r="AO18" s="23">
        <f t="shared" si="3"/>
        <v>2441</v>
      </c>
      <c r="AP18" s="23">
        <f t="shared" si="11"/>
        <v>0</v>
      </c>
      <c r="AQ18" s="23">
        <f t="shared" si="4"/>
        <v>22997.141</v>
      </c>
      <c r="AR18" s="24">
        <f t="shared" si="5"/>
        <v>98.7</v>
      </c>
      <c r="AS18" s="24">
        <f t="shared" si="6"/>
        <v>0</v>
      </c>
      <c r="AT18" s="163">
        <f t="shared" si="7"/>
        <v>56.17</v>
      </c>
      <c r="AU18" s="301">
        <v>2</v>
      </c>
      <c r="AV18" s="47"/>
      <c r="AW18" s="107"/>
      <c r="AX18" s="215"/>
      <c r="AY18" s="48"/>
      <c r="AZ18" s="137"/>
      <c r="BA18" s="47"/>
    </row>
    <row r="19" spans="1:53" ht="33.75">
      <c r="A19" s="6">
        <v>14</v>
      </c>
      <c r="B19" s="6">
        <v>3122</v>
      </c>
      <c r="C19" s="8">
        <v>1</v>
      </c>
      <c r="D19" s="194" t="s">
        <v>16</v>
      </c>
      <c r="E19" s="102">
        <v>38067.6</v>
      </c>
      <c r="F19" s="25">
        <f t="shared" si="8"/>
        <v>4567.206</v>
      </c>
      <c r="G19" s="28">
        <v>272.006</v>
      </c>
      <c r="H19" s="25">
        <v>4295.2</v>
      </c>
      <c r="I19" s="25"/>
      <c r="J19" s="230">
        <f t="shared" si="0"/>
        <v>42634.806</v>
      </c>
      <c r="K19" s="23">
        <v>1190.8</v>
      </c>
      <c r="L19" s="40">
        <v>0</v>
      </c>
      <c r="M19" s="111">
        <v>113.94</v>
      </c>
      <c r="N19" s="161">
        <f t="shared" si="1"/>
        <v>0</v>
      </c>
      <c r="O19" s="252">
        <f>978.5+10</f>
        <v>988.5</v>
      </c>
      <c r="P19" s="264"/>
      <c r="Q19" s="23"/>
      <c r="R19" s="220"/>
      <c r="S19" s="23"/>
      <c r="T19" s="23"/>
      <c r="U19" s="23"/>
      <c r="V19" s="23"/>
      <c r="W19" s="151"/>
      <c r="X19" s="166"/>
      <c r="Y19" s="152">
        <v>50.5</v>
      </c>
      <c r="Z19" s="166"/>
      <c r="AA19" s="206"/>
      <c r="AB19" s="321"/>
      <c r="AC19" s="97">
        <v>413.6</v>
      </c>
      <c r="AD19" s="23"/>
      <c r="AE19" s="23"/>
      <c r="AF19" s="23"/>
      <c r="AG19" s="148">
        <f t="shared" si="9"/>
        <v>50.5</v>
      </c>
      <c r="AH19" s="47"/>
      <c r="AI19" s="167"/>
      <c r="AJ19" s="148"/>
      <c r="AK19" s="110"/>
      <c r="AL19" s="97">
        <v>38067.6</v>
      </c>
      <c r="AM19" s="23">
        <f t="shared" si="10"/>
        <v>6019.8060000000005</v>
      </c>
      <c r="AN19" s="23">
        <f t="shared" si="2"/>
        <v>1260.5059999999999</v>
      </c>
      <c r="AO19" s="23">
        <f t="shared" si="3"/>
        <v>4759.3</v>
      </c>
      <c r="AP19" s="23">
        <f t="shared" si="11"/>
        <v>0</v>
      </c>
      <c r="AQ19" s="23">
        <f t="shared" si="4"/>
        <v>44087.406</v>
      </c>
      <c r="AR19" s="24">
        <f t="shared" si="5"/>
        <v>1241.3</v>
      </c>
      <c r="AS19" s="24">
        <f t="shared" si="6"/>
        <v>0</v>
      </c>
      <c r="AT19" s="163">
        <f t="shared" si="7"/>
        <v>113.94</v>
      </c>
      <c r="AU19" s="301">
        <v>4</v>
      </c>
      <c r="AV19" s="47"/>
      <c r="AW19" s="107"/>
      <c r="AX19" s="215"/>
      <c r="AY19" s="48"/>
      <c r="AZ19" s="137"/>
      <c r="BA19" s="47"/>
    </row>
    <row r="20" spans="1:53" ht="12.75">
      <c r="A20" s="6">
        <v>145</v>
      </c>
      <c r="B20" s="6">
        <v>3123</v>
      </c>
      <c r="C20" s="8">
        <v>1</v>
      </c>
      <c r="D20" s="195" t="s">
        <v>17</v>
      </c>
      <c r="E20" s="102">
        <v>13509.5</v>
      </c>
      <c r="F20" s="25">
        <f t="shared" si="8"/>
        <v>3573.98</v>
      </c>
      <c r="G20" s="28">
        <v>73.08</v>
      </c>
      <c r="H20" s="25">
        <v>3500.9</v>
      </c>
      <c r="I20" s="25"/>
      <c r="J20" s="230">
        <f t="shared" si="0"/>
        <v>17083.48</v>
      </c>
      <c r="K20" s="23">
        <v>482.5</v>
      </c>
      <c r="L20" s="40">
        <v>0</v>
      </c>
      <c r="M20" s="111">
        <v>47.28</v>
      </c>
      <c r="N20" s="161">
        <f t="shared" si="1"/>
        <v>0</v>
      </c>
      <c r="O20" s="252"/>
      <c r="P20" s="264"/>
      <c r="Q20" s="23"/>
      <c r="R20" s="220"/>
      <c r="S20" s="23"/>
      <c r="T20" s="23"/>
      <c r="U20" s="23"/>
      <c r="V20" s="23"/>
      <c r="W20" s="151">
        <v>198</v>
      </c>
      <c r="X20" s="166"/>
      <c r="Y20" s="152"/>
      <c r="Z20" s="166"/>
      <c r="AA20" s="206">
        <v>26.9</v>
      </c>
      <c r="AB20" s="321"/>
      <c r="AC20" s="97"/>
      <c r="AD20" s="23"/>
      <c r="AE20" s="23"/>
      <c r="AF20" s="23"/>
      <c r="AG20" s="148">
        <f t="shared" si="9"/>
        <v>0</v>
      </c>
      <c r="AH20" s="47"/>
      <c r="AI20" s="167"/>
      <c r="AJ20" s="148"/>
      <c r="AK20" s="110"/>
      <c r="AL20" s="97">
        <v>13509.5</v>
      </c>
      <c r="AM20" s="23">
        <f t="shared" si="10"/>
        <v>3798.88</v>
      </c>
      <c r="AN20" s="23">
        <f t="shared" si="2"/>
        <v>73.08</v>
      </c>
      <c r="AO20" s="23">
        <f t="shared" si="3"/>
        <v>3725.8</v>
      </c>
      <c r="AP20" s="23">
        <f t="shared" si="11"/>
        <v>0</v>
      </c>
      <c r="AQ20" s="23">
        <f t="shared" si="4"/>
        <v>17308.38</v>
      </c>
      <c r="AR20" s="24">
        <f t="shared" si="5"/>
        <v>482.5</v>
      </c>
      <c r="AS20" s="24">
        <f t="shared" si="6"/>
        <v>0</v>
      </c>
      <c r="AT20" s="163">
        <f t="shared" si="7"/>
        <v>47.28</v>
      </c>
      <c r="AU20" s="301">
        <v>1</v>
      </c>
      <c r="AV20" s="47"/>
      <c r="AW20" s="107">
        <v>7.2</v>
      </c>
      <c r="AX20" s="215"/>
      <c r="AY20" s="48"/>
      <c r="AZ20" s="137"/>
      <c r="BA20" s="47"/>
    </row>
    <row r="21" spans="1:53" ht="22.5">
      <c r="A21" s="6">
        <v>16</v>
      </c>
      <c r="B21" s="6">
        <v>3123</v>
      </c>
      <c r="C21" s="8">
        <v>1</v>
      </c>
      <c r="D21" s="194" t="s">
        <v>18</v>
      </c>
      <c r="E21" s="102">
        <v>20110.9</v>
      </c>
      <c r="F21" s="25">
        <f t="shared" si="8"/>
        <v>4327.606</v>
      </c>
      <c r="G21" s="28">
        <v>189.806</v>
      </c>
      <c r="H21" s="25">
        <v>4137.8</v>
      </c>
      <c r="I21" s="25"/>
      <c r="J21" s="230">
        <f t="shared" si="0"/>
        <v>24438.506</v>
      </c>
      <c r="K21" s="23">
        <v>777.1</v>
      </c>
      <c r="L21" s="40">
        <v>0</v>
      </c>
      <c r="M21" s="111">
        <v>67.4</v>
      </c>
      <c r="N21" s="161">
        <f t="shared" si="1"/>
        <v>0</v>
      </c>
      <c r="O21" s="252"/>
      <c r="P21" s="264"/>
      <c r="Q21" s="23"/>
      <c r="R21" s="220"/>
      <c r="S21" s="23"/>
      <c r="T21" s="23"/>
      <c r="U21" s="23"/>
      <c r="V21" s="23"/>
      <c r="W21" s="151">
        <v>60</v>
      </c>
      <c r="X21" s="166"/>
      <c r="Y21" s="152"/>
      <c r="Z21" s="166"/>
      <c r="AA21" s="206">
        <v>0.3</v>
      </c>
      <c r="AB21" s="321"/>
      <c r="AC21" s="332">
        <v>46.501</v>
      </c>
      <c r="AD21" s="23"/>
      <c r="AE21" s="23"/>
      <c r="AF21" s="23"/>
      <c r="AG21" s="148">
        <f t="shared" si="9"/>
        <v>0</v>
      </c>
      <c r="AH21" s="47"/>
      <c r="AI21" s="167"/>
      <c r="AJ21" s="148"/>
      <c r="AK21" s="110"/>
      <c r="AL21" s="97">
        <v>20110.9</v>
      </c>
      <c r="AM21" s="23">
        <f t="shared" si="10"/>
        <v>4434.407</v>
      </c>
      <c r="AN21" s="23">
        <f t="shared" si="2"/>
        <v>189.806</v>
      </c>
      <c r="AO21" s="23">
        <f t="shared" si="3"/>
        <v>4244.601000000001</v>
      </c>
      <c r="AP21" s="23">
        <f t="shared" si="11"/>
        <v>0</v>
      </c>
      <c r="AQ21" s="23">
        <f t="shared" si="4"/>
        <v>24545.307</v>
      </c>
      <c r="AR21" s="24">
        <f t="shared" si="5"/>
        <v>777.1</v>
      </c>
      <c r="AS21" s="24">
        <f t="shared" si="6"/>
        <v>0</v>
      </c>
      <c r="AT21" s="163">
        <f t="shared" si="7"/>
        <v>67.4</v>
      </c>
      <c r="AU21" s="301">
        <v>1</v>
      </c>
      <c r="AV21" s="47"/>
      <c r="AW21" s="107"/>
      <c r="AX21" s="215">
        <v>45</v>
      </c>
      <c r="AY21" s="48"/>
      <c r="AZ21" s="137"/>
      <c r="BA21" s="47"/>
    </row>
    <row r="22" spans="1:53" ht="22.5">
      <c r="A22" s="6">
        <v>18</v>
      </c>
      <c r="B22" s="6">
        <v>3123</v>
      </c>
      <c r="C22" s="8">
        <v>1</v>
      </c>
      <c r="D22" s="194" t="s">
        <v>19</v>
      </c>
      <c r="E22" s="102">
        <v>16004.7</v>
      </c>
      <c r="F22" s="25">
        <f t="shared" si="8"/>
        <v>2437.38</v>
      </c>
      <c r="G22" s="28">
        <v>140.28</v>
      </c>
      <c r="H22" s="25">
        <v>2297.1</v>
      </c>
      <c r="I22" s="25"/>
      <c r="J22" s="230">
        <f t="shared" si="0"/>
        <v>18442.08</v>
      </c>
      <c r="K22" s="23">
        <v>44.6</v>
      </c>
      <c r="L22" s="40">
        <v>0</v>
      </c>
      <c r="M22" s="111">
        <v>48.57</v>
      </c>
      <c r="N22" s="161">
        <f t="shared" si="1"/>
        <v>0</v>
      </c>
      <c r="O22" s="252"/>
      <c r="P22" s="264"/>
      <c r="Q22" s="23"/>
      <c r="R22" s="220"/>
      <c r="S22" s="23"/>
      <c r="T22" s="23"/>
      <c r="U22" s="23"/>
      <c r="V22" s="23"/>
      <c r="W22" s="151"/>
      <c r="X22" s="166"/>
      <c r="Y22" s="152"/>
      <c r="Z22" s="166"/>
      <c r="AA22" s="206"/>
      <c r="AB22" s="321"/>
      <c r="AC22" s="97">
        <v>50</v>
      </c>
      <c r="AD22" s="23"/>
      <c r="AE22" s="23"/>
      <c r="AF22" s="23"/>
      <c r="AG22" s="148">
        <f t="shared" si="9"/>
        <v>0</v>
      </c>
      <c r="AH22" s="47"/>
      <c r="AI22" s="167"/>
      <c r="AJ22" s="148"/>
      <c r="AK22" s="110"/>
      <c r="AL22" s="97">
        <v>16004.7</v>
      </c>
      <c r="AM22" s="23">
        <f t="shared" si="10"/>
        <v>2487.38</v>
      </c>
      <c r="AN22" s="23">
        <f t="shared" si="2"/>
        <v>140.28</v>
      </c>
      <c r="AO22" s="23">
        <f t="shared" si="3"/>
        <v>2347.1</v>
      </c>
      <c r="AP22" s="23">
        <f t="shared" si="11"/>
        <v>0</v>
      </c>
      <c r="AQ22" s="23">
        <f t="shared" si="4"/>
        <v>18492.08</v>
      </c>
      <c r="AR22" s="24">
        <f t="shared" si="5"/>
        <v>44.6</v>
      </c>
      <c r="AS22" s="24">
        <f t="shared" si="6"/>
        <v>0</v>
      </c>
      <c r="AT22" s="163">
        <f t="shared" si="7"/>
        <v>48.57</v>
      </c>
      <c r="AU22" s="301">
        <v>8</v>
      </c>
      <c r="AV22" s="47"/>
      <c r="AW22" s="107"/>
      <c r="AX22" s="215"/>
      <c r="AY22" s="48"/>
      <c r="AZ22" s="137"/>
      <c r="BA22" s="47"/>
    </row>
    <row r="23" spans="1:53" ht="22.5">
      <c r="A23" s="6">
        <v>146</v>
      </c>
      <c r="B23" s="6">
        <v>3123</v>
      </c>
      <c r="C23" s="8">
        <v>1</v>
      </c>
      <c r="D23" s="194" t="s">
        <v>20</v>
      </c>
      <c r="E23" s="102">
        <v>12208.6</v>
      </c>
      <c r="F23" s="25">
        <f t="shared" si="8"/>
        <v>1879.9460000000001</v>
      </c>
      <c r="G23" s="28">
        <v>146.546</v>
      </c>
      <c r="H23" s="25">
        <v>1733.4</v>
      </c>
      <c r="I23" s="25"/>
      <c r="J23" s="230">
        <f t="shared" si="0"/>
        <v>14088.546</v>
      </c>
      <c r="K23" s="23">
        <v>197.5</v>
      </c>
      <c r="L23" s="40">
        <v>0</v>
      </c>
      <c r="M23" s="111">
        <v>38.59</v>
      </c>
      <c r="N23" s="161">
        <f t="shared" si="1"/>
        <v>0</v>
      </c>
      <c r="O23" s="252"/>
      <c r="P23" s="264"/>
      <c r="Q23" s="23"/>
      <c r="R23" s="220"/>
      <c r="S23" s="23"/>
      <c r="T23" s="23"/>
      <c r="U23" s="23"/>
      <c r="V23" s="23"/>
      <c r="W23" s="151"/>
      <c r="X23" s="166"/>
      <c r="Y23" s="152"/>
      <c r="Z23" s="166"/>
      <c r="AA23" s="206"/>
      <c r="AB23" s="321"/>
      <c r="AC23" s="97"/>
      <c r="AD23" s="23"/>
      <c r="AE23" s="23"/>
      <c r="AF23" s="23"/>
      <c r="AG23" s="148">
        <f t="shared" si="9"/>
        <v>0</v>
      </c>
      <c r="AH23" s="47"/>
      <c r="AI23" s="167"/>
      <c r="AJ23" s="148"/>
      <c r="AK23" s="110"/>
      <c r="AL23" s="97">
        <v>12208.6</v>
      </c>
      <c r="AM23" s="23">
        <f t="shared" si="10"/>
        <v>1879.9460000000001</v>
      </c>
      <c r="AN23" s="23">
        <f t="shared" si="2"/>
        <v>146.546</v>
      </c>
      <c r="AO23" s="23">
        <f t="shared" si="3"/>
        <v>1733.4</v>
      </c>
      <c r="AP23" s="23">
        <f t="shared" si="11"/>
        <v>0</v>
      </c>
      <c r="AQ23" s="23">
        <f t="shared" si="4"/>
        <v>14088.546</v>
      </c>
      <c r="AR23" s="24">
        <f t="shared" si="5"/>
        <v>197.5</v>
      </c>
      <c r="AS23" s="24">
        <f t="shared" si="6"/>
        <v>0</v>
      </c>
      <c r="AT23" s="163">
        <f t="shared" si="7"/>
        <v>38.59</v>
      </c>
      <c r="AU23" s="301">
        <v>1</v>
      </c>
      <c r="AV23" s="47"/>
      <c r="AW23" s="107"/>
      <c r="AX23" s="215"/>
      <c r="AY23" s="48"/>
      <c r="AZ23" s="137"/>
      <c r="BA23" s="47"/>
    </row>
    <row r="24" spans="1:53" ht="22.5">
      <c r="A24" s="6">
        <v>19</v>
      </c>
      <c r="B24" s="6">
        <v>3125</v>
      </c>
      <c r="C24" s="8">
        <v>1</v>
      </c>
      <c r="D24" s="194" t="s">
        <v>21</v>
      </c>
      <c r="E24" s="102">
        <v>25794.6</v>
      </c>
      <c r="F24" s="25">
        <f t="shared" si="8"/>
        <v>4574.04</v>
      </c>
      <c r="G24" s="28">
        <v>59.24</v>
      </c>
      <c r="H24" s="25">
        <v>4514.8</v>
      </c>
      <c r="I24" s="25"/>
      <c r="J24" s="230">
        <f t="shared" si="0"/>
        <v>30368.64</v>
      </c>
      <c r="K24" s="23">
        <v>1405</v>
      </c>
      <c r="L24" s="40">
        <v>100</v>
      </c>
      <c r="M24" s="111">
        <v>78.2</v>
      </c>
      <c r="N24" s="161">
        <f t="shared" si="1"/>
        <v>0</v>
      </c>
      <c r="O24" s="252"/>
      <c r="P24" s="264"/>
      <c r="Q24" s="23"/>
      <c r="R24" s="220"/>
      <c r="S24" s="23"/>
      <c r="T24" s="23"/>
      <c r="U24" s="23"/>
      <c r="V24" s="23"/>
      <c r="W24" s="151">
        <v>200</v>
      </c>
      <c r="X24" s="166"/>
      <c r="Y24" s="152"/>
      <c r="Z24" s="166"/>
      <c r="AA24" s="206"/>
      <c r="AB24" s="321"/>
      <c r="AC24" s="97">
        <v>5</v>
      </c>
      <c r="AD24" s="23"/>
      <c r="AE24" s="23"/>
      <c r="AF24" s="23"/>
      <c r="AG24" s="148">
        <f t="shared" si="9"/>
        <v>0</v>
      </c>
      <c r="AH24" s="47"/>
      <c r="AI24" s="167"/>
      <c r="AJ24" s="148"/>
      <c r="AK24" s="110"/>
      <c r="AL24" s="97">
        <v>25794.6</v>
      </c>
      <c r="AM24" s="23">
        <f t="shared" si="10"/>
        <v>4779.04</v>
      </c>
      <c r="AN24" s="23">
        <f t="shared" si="2"/>
        <v>59.24</v>
      </c>
      <c r="AO24" s="23">
        <f t="shared" si="3"/>
        <v>4719.8</v>
      </c>
      <c r="AP24" s="23">
        <f t="shared" si="11"/>
        <v>0</v>
      </c>
      <c r="AQ24" s="23">
        <f t="shared" si="4"/>
        <v>30573.64</v>
      </c>
      <c r="AR24" s="24">
        <f t="shared" si="5"/>
        <v>1405</v>
      </c>
      <c r="AS24" s="24">
        <f t="shared" si="6"/>
        <v>100</v>
      </c>
      <c r="AT24" s="163">
        <f t="shared" si="7"/>
        <v>78.2</v>
      </c>
      <c r="AU24" s="301">
        <v>1</v>
      </c>
      <c r="AV24" s="47"/>
      <c r="AW24" s="107"/>
      <c r="AX24" s="215"/>
      <c r="AY24" s="48"/>
      <c r="AZ24" s="137"/>
      <c r="BA24" s="47"/>
    </row>
    <row r="25" spans="1:53" ht="22.5">
      <c r="A25" s="6">
        <v>20</v>
      </c>
      <c r="B25" s="6">
        <v>3114</v>
      </c>
      <c r="C25" s="8">
        <v>1</v>
      </c>
      <c r="D25" s="194" t="s">
        <v>22</v>
      </c>
      <c r="E25" s="102">
        <v>17697.1</v>
      </c>
      <c r="F25" s="25">
        <f t="shared" si="8"/>
        <v>2556.9500000000003</v>
      </c>
      <c r="G25" s="28">
        <v>45.15</v>
      </c>
      <c r="H25" s="25">
        <v>2511.8</v>
      </c>
      <c r="I25" s="25"/>
      <c r="J25" s="230">
        <f t="shared" si="0"/>
        <v>20254.05</v>
      </c>
      <c r="K25" s="23">
        <v>658.8</v>
      </c>
      <c r="L25" s="40">
        <v>0</v>
      </c>
      <c r="M25" s="111">
        <v>51.38</v>
      </c>
      <c r="N25" s="161">
        <f t="shared" si="1"/>
        <v>0</v>
      </c>
      <c r="O25" s="252"/>
      <c r="P25" s="264"/>
      <c r="Q25" s="23"/>
      <c r="R25" s="220">
        <v>8.22</v>
      </c>
      <c r="S25" s="23"/>
      <c r="T25" s="23"/>
      <c r="U25" s="23"/>
      <c r="V25" s="23"/>
      <c r="W25" s="151"/>
      <c r="X25" s="166"/>
      <c r="Y25" s="152"/>
      <c r="Z25" s="166"/>
      <c r="AA25" s="206">
        <v>4.1</v>
      </c>
      <c r="AB25" s="321">
        <v>100</v>
      </c>
      <c r="AC25" s="97">
        <v>40</v>
      </c>
      <c r="AD25" s="23"/>
      <c r="AE25" s="23"/>
      <c r="AF25" s="23"/>
      <c r="AG25" s="148">
        <f t="shared" si="9"/>
        <v>0</v>
      </c>
      <c r="AH25" s="47"/>
      <c r="AI25" s="167"/>
      <c r="AJ25" s="148"/>
      <c r="AK25" s="110"/>
      <c r="AL25" s="97">
        <v>17697.1</v>
      </c>
      <c r="AM25" s="23">
        <f t="shared" si="10"/>
        <v>2709.27</v>
      </c>
      <c r="AN25" s="23">
        <f t="shared" si="2"/>
        <v>53.37</v>
      </c>
      <c r="AO25" s="23">
        <f t="shared" si="3"/>
        <v>2655.9</v>
      </c>
      <c r="AP25" s="23">
        <f t="shared" si="11"/>
        <v>100</v>
      </c>
      <c r="AQ25" s="23">
        <f t="shared" si="4"/>
        <v>20406.37</v>
      </c>
      <c r="AR25" s="24">
        <f t="shared" si="5"/>
        <v>658.8</v>
      </c>
      <c r="AS25" s="24">
        <f t="shared" si="6"/>
        <v>0</v>
      </c>
      <c r="AT25" s="163">
        <f t="shared" si="7"/>
        <v>51.38</v>
      </c>
      <c r="AU25" s="301">
        <v>1</v>
      </c>
      <c r="AV25" s="47"/>
      <c r="AW25" s="107"/>
      <c r="AX25" s="215"/>
      <c r="AY25" s="48"/>
      <c r="AZ25" s="137"/>
      <c r="BA25" s="47"/>
    </row>
    <row r="26" spans="1:53" ht="22.5">
      <c r="A26" s="6">
        <v>21</v>
      </c>
      <c r="B26" s="6">
        <v>3116</v>
      </c>
      <c r="C26" s="8">
        <v>1</v>
      </c>
      <c r="D26" s="194" t="s">
        <v>23</v>
      </c>
      <c r="E26" s="102">
        <v>28785.9</v>
      </c>
      <c r="F26" s="25">
        <f t="shared" si="8"/>
        <v>6587.796</v>
      </c>
      <c r="G26" s="28">
        <v>137.096</v>
      </c>
      <c r="H26" s="25">
        <v>6450.7</v>
      </c>
      <c r="I26" s="25">
        <v>1114</v>
      </c>
      <c r="J26" s="230">
        <f t="shared" si="0"/>
        <v>35373.696</v>
      </c>
      <c r="K26" s="23">
        <v>946.8</v>
      </c>
      <c r="L26" s="40">
        <v>0</v>
      </c>
      <c r="M26" s="111">
        <v>87.68</v>
      </c>
      <c r="N26" s="161">
        <f t="shared" si="1"/>
        <v>0</v>
      </c>
      <c r="O26" s="252"/>
      <c r="P26" s="264"/>
      <c r="Q26" s="23"/>
      <c r="R26" s="220">
        <v>4.11</v>
      </c>
      <c r="S26" s="23"/>
      <c r="T26" s="23"/>
      <c r="U26" s="23"/>
      <c r="V26" s="23"/>
      <c r="W26" s="151"/>
      <c r="X26" s="166"/>
      <c r="Y26" s="152"/>
      <c r="Z26" s="166"/>
      <c r="AA26" s="206"/>
      <c r="AB26" s="321"/>
      <c r="AC26" s="97">
        <v>340</v>
      </c>
      <c r="AD26" s="23"/>
      <c r="AE26" s="23"/>
      <c r="AF26" s="23"/>
      <c r="AG26" s="148">
        <f t="shared" si="9"/>
        <v>0</v>
      </c>
      <c r="AH26" s="47"/>
      <c r="AI26" s="167"/>
      <c r="AJ26" s="148"/>
      <c r="AK26" s="110"/>
      <c r="AL26" s="97">
        <v>28785.9</v>
      </c>
      <c r="AM26" s="23">
        <f t="shared" si="10"/>
        <v>6931.906</v>
      </c>
      <c r="AN26" s="23">
        <f t="shared" si="2"/>
        <v>141.20600000000002</v>
      </c>
      <c r="AO26" s="23">
        <f t="shared" si="3"/>
        <v>6790.7</v>
      </c>
      <c r="AP26" s="23">
        <f t="shared" si="11"/>
        <v>1114</v>
      </c>
      <c r="AQ26" s="23">
        <f t="shared" si="4"/>
        <v>35717.806000000004</v>
      </c>
      <c r="AR26" s="24">
        <f t="shared" si="5"/>
        <v>946.8</v>
      </c>
      <c r="AS26" s="24">
        <f t="shared" si="6"/>
        <v>0</v>
      </c>
      <c r="AT26" s="163">
        <f t="shared" si="7"/>
        <v>87.68</v>
      </c>
      <c r="AU26" s="301">
        <v>0</v>
      </c>
      <c r="AV26" s="47"/>
      <c r="AW26" s="107"/>
      <c r="AX26" s="215">
        <v>380</v>
      </c>
      <c r="AY26" s="48"/>
      <c r="AZ26" s="137"/>
      <c r="BA26" s="47"/>
    </row>
    <row r="27" spans="1:53" ht="33.75">
      <c r="A27" s="6">
        <v>30</v>
      </c>
      <c r="B27" s="6">
        <v>3112</v>
      </c>
      <c r="C27" s="8">
        <v>1</v>
      </c>
      <c r="D27" s="194" t="s">
        <v>24</v>
      </c>
      <c r="E27" s="102">
        <v>4450.9</v>
      </c>
      <c r="F27" s="25">
        <f t="shared" si="8"/>
        <v>794.9</v>
      </c>
      <c r="G27" s="28">
        <v>0</v>
      </c>
      <c r="H27" s="25">
        <v>794.9</v>
      </c>
      <c r="I27" s="25"/>
      <c r="J27" s="230">
        <f t="shared" si="0"/>
        <v>5245.799999999999</v>
      </c>
      <c r="K27" s="23">
        <v>231</v>
      </c>
      <c r="L27" s="40">
        <v>0</v>
      </c>
      <c r="M27" s="111">
        <v>17.11</v>
      </c>
      <c r="N27" s="161">
        <f t="shared" si="1"/>
        <v>0</v>
      </c>
      <c r="O27" s="252">
        <v>9.4</v>
      </c>
      <c r="P27" s="264"/>
      <c r="Q27" s="23"/>
      <c r="R27" s="220"/>
      <c r="S27" s="23"/>
      <c r="T27" s="23"/>
      <c r="U27" s="23"/>
      <c r="V27" s="23"/>
      <c r="W27" s="151"/>
      <c r="X27" s="166"/>
      <c r="Y27" s="152"/>
      <c r="Z27" s="166"/>
      <c r="AA27" s="206"/>
      <c r="AB27" s="321"/>
      <c r="AC27" s="97"/>
      <c r="AD27" s="23"/>
      <c r="AE27" s="23"/>
      <c r="AF27" s="23"/>
      <c r="AG27" s="148">
        <f t="shared" si="9"/>
        <v>0</v>
      </c>
      <c r="AH27" s="47"/>
      <c r="AI27" s="167"/>
      <c r="AJ27" s="148"/>
      <c r="AK27" s="110"/>
      <c r="AL27" s="97">
        <v>4450.9</v>
      </c>
      <c r="AM27" s="23">
        <f t="shared" si="10"/>
        <v>804.3</v>
      </c>
      <c r="AN27" s="23">
        <f t="shared" si="2"/>
        <v>9.4</v>
      </c>
      <c r="AO27" s="23">
        <f t="shared" si="3"/>
        <v>794.9</v>
      </c>
      <c r="AP27" s="23">
        <f t="shared" si="11"/>
        <v>0</v>
      </c>
      <c r="AQ27" s="23">
        <f t="shared" si="4"/>
        <v>5255.2</v>
      </c>
      <c r="AR27" s="24">
        <f t="shared" si="5"/>
        <v>231</v>
      </c>
      <c r="AS27" s="24">
        <f t="shared" si="6"/>
        <v>0</v>
      </c>
      <c r="AT27" s="163">
        <f t="shared" si="7"/>
        <v>17.11</v>
      </c>
      <c r="AU27" s="301">
        <v>0</v>
      </c>
      <c r="AV27" s="47"/>
      <c r="AW27" s="107"/>
      <c r="AX27" s="215"/>
      <c r="AY27" s="48"/>
      <c r="AZ27" s="137"/>
      <c r="BA27" s="47"/>
    </row>
    <row r="28" spans="1:53" ht="22.5">
      <c r="A28" s="6">
        <v>28</v>
      </c>
      <c r="B28" s="6">
        <v>3112</v>
      </c>
      <c r="C28" s="8">
        <v>1</v>
      </c>
      <c r="D28" s="194" t="s">
        <v>25</v>
      </c>
      <c r="E28" s="102">
        <v>1833.8</v>
      </c>
      <c r="F28" s="25">
        <f t="shared" si="8"/>
        <v>327.9</v>
      </c>
      <c r="G28" s="28">
        <v>0</v>
      </c>
      <c r="H28" s="25">
        <v>327.9</v>
      </c>
      <c r="I28" s="25"/>
      <c r="J28" s="230">
        <f t="shared" si="0"/>
        <v>2161.7</v>
      </c>
      <c r="K28" s="23">
        <v>28.1</v>
      </c>
      <c r="L28" s="40">
        <v>0</v>
      </c>
      <c r="M28" s="111">
        <v>6.91</v>
      </c>
      <c r="N28" s="161">
        <f t="shared" si="1"/>
        <v>0</v>
      </c>
      <c r="O28" s="252">
        <v>4</v>
      </c>
      <c r="P28" s="264"/>
      <c r="Q28" s="23"/>
      <c r="R28" s="220"/>
      <c r="S28" s="23"/>
      <c r="T28" s="23"/>
      <c r="U28" s="23"/>
      <c r="V28" s="23"/>
      <c r="W28" s="151"/>
      <c r="X28" s="166"/>
      <c r="Y28" s="152"/>
      <c r="Z28" s="166"/>
      <c r="AA28" s="206"/>
      <c r="AB28" s="321"/>
      <c r="AC28" s="97"/>
      <c r="AD28" s="23"/>
      <c r="AE28" s="23"/>
      <c r="AF28" s="23"/>
      <c r="AG28" s="148">
        <f t="shared" si="9"/>
        <v>0</v>
      </c>
      <c r="AH28" s="47"/>
      <c r="AI28" s="167"/>
      <c r="AJ28" s="148"/>
      <c r="AK28" s="110"/>
      <c r="AL28" s="97">
        <v>1833.8</v>
      </c>
      <c r="AM28" s="23">
        <f t="shared" si="10"/>
        <v>331.9</v>
      </c>
      <c r="AN28" s="23">
        <f t="shared" si="2"/>
        <v>4</v>
      </c>
      <c r="AO28" s="23">
        <f t="shared" si="3"/>
        <v>327.9</v>
      </c>
      <c r="AP28" s="23">
        <f t="shared" si="11"/>
        <v>0</v>
      </c>
      <c r="AQ28" s="23">
        <f t="shared" si="4"/>
        <v>2165.7</v>
      </c>
      <c r="AR28" s="24">
        <f t="shared" si="5"/>
        <v>28.1</v>
      </c>
      <c r="AS28" s="24">
        <f t="shared" si="6"/>
        <v>0</v>
      </c>
      <c r="AT28" s="163">
        <f t="shared" si="7"/>
        <v>6.91</v>
      </c>
      <c r="AU28" s="301">
        <v>1</v>
      </c>
      <c r="AV28" s="47">
        <v>1</v>
      </c>
      <c r="AW28" s="107"/>
      <c r="AX28" s="215"/>
      <c r="AY28" s="48"/>
      <c r="AZ28" s="137"/>
      <c r="BA28" s="47"/>
    </row>
    <row r="29" spans="1:53" ht="33.75">
      <c r="A29" s="6">
        <v>31</v>
      </c>
      <c r="B29" s="6">
        <v>3112</v>
      </c>
      <c r="C29" s="8">
        <v>1</v>
      </c>
      <c r="D29" s="194" t="s">
        <v>26</v>
      </c>
      <c r="E29" s="102">
        <v>2155</v>
      </c>
      <c r="F29" s="25">
        <f t="shared" si="8"/>
        <v>134</v>
      </c>
      <c r="G29" s="28">
        <v>0</v>
      </c>
      <c r="H29" s="25">
        <v>134</v>
      </c>
      <c r="I29" s="25"/>
      <c r="J29" s="230">
        <f t="shared" si="0"/>
        <v>2289</v>
      </c>
      <c r="K29" s="23">
        <v>5.1</v>
      </c>
      <c r="L29" s="40">
        <v>0</v>
      </c>
      <c r="M29" s="111">
        <v>7.14</v>
      </c>
      <c r="N29" s="161">
        <f t="shared" si="1"/>
        <v>0</v>
      </c>
      <c r="O29" s="252">
        <v>7</v>
      </c>
      <c r="P29" s="264"/>
      <c r="Q29" s="23"/>
      <c r="R29" s="220"/>
      <c r="S29" s="23"/>
      <c r="T29" s="23"/>
      <c r="U29" s="23"/>
      <c r="V29" s="23"/>
      <c r="W29" s="151"/>
      <c r="X29" s="166"/>
      <c r="Y29" s="152"/>
      <c r="Z29" s="166"/>
      <c r="AA29" s="206"/>
      <c r="AB29" s="321"/>
      <c r="AC29" s="97"/>
      <c r="AD29" s="23"/>
      <c r="AE29" s="23"/>
      <c r="AF29" s="23"/>
      <c r="AG29" s="148">
        <f t="shared" si="9"/>
        <v>0</v>
      </c>
      <c r="AH29" s="47"/>
      <c r="AI29" s="167"/>
      <c r="AJ29" s="148"/>
      <c r="AK29" s="110"/>
      <c r="AL29" s="97">
        <v>2155</v>
      </c>
      <c r="AM29" s="23">
        <f t="shared" si="10"/>
        <v>141</v>
      </c>
      <c r="AN29" s="23">
        <f t="shared" si="2"/>
        <v>7</v>
      </c>
      <c r="AO29" s="23">
        <f t="shared" si="3"/>
        <v>134</v>
      </c>
      <c r="AP29" s="23">
        <f t="shared" si="11"/>
        <v>0</v>
      </c>
      <c r="AQ29" s="23">
        <f t="shared" si="4"/>
        <v>2296</v>
      </c>
      <c r="AR29" s="24">
        <f t="shared" si="5"/>
        <v>5.1</v>
      </c>
      <c r="AS29" s="24">
        <f t="shared" si="6"/>
        <v>0</v>
      </c>
      <c r="AT29" s="163">
        <f t="shared" si="7"/>
        <v>7.14</v>
      </c>
      <c r="AU29" s="301">
        <v>0</v>
      </c>
      <c r="AV29" s="47"/>
      <c r="AW29" s="107"/>
      <c r="AX29" s="215"/>
      <c r="AY29" s="48"/>
      <c r="AZ29" s="137"/>
      <c r="BA29" s="47"/>
    </row>
    <row r="30" spans="1:53" ht="22.5">
      <c r="A30" s="6">
        <v>29</v>
      </c>
      <c r="B30" s="6">
        <v>3112</v>
      </c>
      <c r="C30" s="8">
        <v>1</v>
      </c>
      <c r="D30" s="194" t="s">
        <v>27</v>
      </c>
      <c r="E30" s="102">
        <v>2987.3</v>
      </c>
      <c r="F30" s="25">
        <f t="shared" si="8"/>
        <v>550.2</v>
      </c>
      <c r="G30" s="28">
        <v>65.5</v>
      </c>
      <c r="H30" s="25">
        <v>484.7</v>
      </c>
      <c r="I30" s="25"/>
      <c r="J30" s="230">
        <f t="shared" si="0"/>
        <v>3537.5</v>
      </c>
      <c r="K30" s="23">
        <v>10.1</v>
      </c>
      <c r="L30" s="40">
        <v>0</v>
      </c>
      <c r="M30" s="111">
        <v>11.32</v>
      </c>
      <c r="N30" s="161">
        <f t="shared" si="1"/>
        <v>0</v>
      </c>
      <c r="O30" s="252">
        <v>9</v>
      </c>
      <c r="P30" s="268">
        <v>9.5</v>
      </c>
      <c r="Q30" s="23"/>
      <c r="R30" s="220"/>
      <c r="S30" s="23"/>
      <c r="T30" s="23"/>
      <c r="U30" s="23"/>
      <c r="V30" s="23"/>
      <c r="W30" s="151"/>
      <c r="X30" s="166"/>
      <c r="Y30" s="152"/>
      <c r="Z30" s="166"/>
      <c r="AA30" s="206"/>
      <c r="AB30" s="321"/>
      <c r="AC30" s="97"/>
      <c r="AD30" s="23"/>
      <c r="AE30" s="23"/>
      <c r="AF30" s="23"/>
      <c r="AG30" s="148">
        <f t="shared" si="9"/>
        <v>0</v>
      </c>
      <c r="AH30" s="47"/>
      <c r="AI30" s="167"/>
      <c r="AJ30" s="148"/>
      <c r="AK30" s="110"/>
      <c r="AL30" s="97">
        <v>2987.3</v>
      </c>
      <c r="AM30" s="23">
        <f t="shared" si="10"/>
        <v>568.7</v>
      </c>
      <c r="AN30" s="23">
        <f t="shared" si="2"/>
        <v>84</v>
      </c>
      <c r="AO30" s="23">
        <f t="shared" si="3"/>
        <v>484.7</v>
      </c>
      <c r="AP30" s="23">
        <f t="shared" si="11"/>
        <v>0</v>
      </c>
      <c r="AQ30" s="23">
        <f t="shared" si="4"/>
        <v>3556</v>
      </c>
      <c r="AR30" s="24">
        <f t="shared" si="5"/>
        <v>10.1</v>
      </c>
      <c r="AS30" s="24">
        <f t="shared" si="6"/>
        <v>0</v>
      </c>
      <c r="AT30" s="163">
        <f t="shared" si="7"/>
        <v>11.32</v>
      </c>
      <c r="AU30" s="301">
        <v>0</v>
      </c>
      <c r="AV30" s="47"/>
      <c r="AW30" s="107"/>
      <c r="AX30" s="215"/>
      <c r="AY30" s="48"/>
      <c r="AZ30" s="137"/>
      <c r="BA30" s="47"/>
    </row>
    <row r="31" spans="1:53" ht="33.75">
      <c r="A31" s="6">
        <v>27</v>
      </c>
      <c r="B31" s="6">
        <v>3114</v>
      </c>
      <c r="C31" s="8">
        <v>1</v>
      </c>
      <c r="D31" s="194" t="s">
        <v>28</v>
      </c>
      <c r="E31" s="102">
        <v>3714.1</v>
      </c>
      <c r="F31" s="25">
        <f t="shared" si="8"/>
        <v>294</v>
      </c>
      <c r="G31" s="28">
        <v>25</v>
      </c>
      <c r="H31" s="25">
        <v>269</v>
      </c>
      <c r="I31" s="25"/>
      <c r="J31" s="230">
        <f t="shared" si="0"/>
        <v>4008.1</v>
      </c>
      <c r="K31" s="23">
        <v>0</v>
      </c>
      <c r="L31" s="40">
        <v>0</v>
      </c>
      <c r="M31" s="111">
        <v>10.26</v>
      </c>
      <c r="N31" s="161">
        <f t="shared" si="1"/>
        <v>0</v>
      </c>
      <c r="O31" s="252">
        <v>20</v>
      </c>
      <c r="P31" s="264"/>
      <c r="Q31" s="23"/>
      <c r="R31" s="220"/>
      <c r="S31" s="23"/>
      <c r="T31" s="23"/>
      <c r="U31" s="23"/>
      <c r="V31" s="23"/>
      <c r="W31" s="151"/>
      <c r="X31" s="166"/>
      <c r="Y31" s="152"/>
      <c r="Z31" s="166"/>
      <c r="AA31" s="206"/>
      <c r="AB31" s="321"/>
      <c r="AC31" s="97"/>
      <c r="AD31" s="23"/>
      <c r="AE31" s="23"/>
      <c r="AF31" s="23"/>
      <c r="AG31" s="148">
        <f t="shared" si="9"/>
        <v>0</v>
      </c>
      <c r="AH31" s="47"/>
      <c r="AI31" s="167"/>
      <c r="AJ31" s="148"/>
      <c r="AK31" s="110"/>
      <c r="AL31" s="97">
        <v>3714.1</v>
      </c>
      <c r="AM31" s="23">
        <f t="shared" si="10"/>
        <v>314</v>
      </c>
      <c r="AN31" s="23">
        <f t="shared" si="2"/>
        <v>45</v>
      </c>
      <c r="AO31" s="23">
        <f t="shared" si="3"/>
        <v>269</v>
      </c>
      <c r="AP31" s="23">
        <f t="shared" si="11"/>
        <v>0</v>
      </c>
      <c r="AQ31" s="23">
        <f t="shared" si="4"/>
        <v>4028.1</v>
      </c>
      <c r="AR31" s="24">
        <f t="shared" si="5"/>
        <v>0</v>
      </c>
      <c r="AS31" s="24">
        <f t="shared" si="6"/>
        <v>0</v>
      </c>
      <c r="AT31" s="163">
        <f t="shared" si="7"/>
        <v>10.26</v>
      </c>
      <c r="AU31" s="301">
        <v>0</v>
      </c>
      <c r="AV31" s="47"/>
      <c r="AW31" s="107"/>
      <c r="AX31" s="215"/>
      <c r="AY31" s="48"/>
      <c r="AZ31" s="137"/>
      <c r="BA31" s="47"/>
    </row>
    <row r="32" spans="1:53" ht="22.5">
      <c r="A32" s="6">
        <v>24</v>
      </c>
      <c r="B32" s="6">
        <v>3114</v>
      </c>
      <c r="C32" s="8">
        <v>1</v>
      </c>
      <c r="D32" s="194" t="s">
        <v>29</v>
      </c>
      <c r="E32" s="102">
        <v>3920.9</v>
      </c>
      <c r="F32" s="25">
        <f t="shared" si="8"/>
        <v>538.22</v>
      </c>
      <c r="G32" s="28">
        <v>8.22</v>
      </c>
      <c r="H32" s="25">
        <v>530</v>
      </c>
      <c r="I32" s="25"/>
      <c r="J32" s="230">
        <f t="shared" si="0"/>
        <v>4459.12</v>
      </c>
      <c r="K32" s="23">
        <v>0</v>
      </c>
      <c r="L32" s="40">
        <v>0</v>
      </c>
      <c r="M32" s="111">
        <v>10.26</v>
      </c>
      <c r="N32" s="161">
        <f t="shared" si="1"/>
        <v>0</v>
      </c>
      <c r="O32" s="252">
        <v>20</v>
      </c>
      <c r="P32" s="264"/>
      <c r="Q32" s="23"/>
      <c r="R32" s="220">
        <v>4.11</v>
      </c>
      <c r="S32" s="23"/>
      <c r="T32" s="23"/>
      <c r="U32" s="23"/>
      <c r="V32" s="23"/>
      <c r="W32" s="151"/>
      <c r="X32" s="166"/>
      <c r="Y32" s="152"/>
      <c r="Z32" s="166"/>
      <c r="AA32" s="206"/>
      <c r="AB32" s="321"/>
      <c r="AC32" s="97"/>
      <c r="AD32" s="23"/>
      <c r="AE32" s="23"/>
      <c r="AF32" s="23"/>
      <c r="AG32" s="148">
        <f t="shared" si="9"/>
        <v>0</v>
      </c>
      <c r="AH32" s="47"/>
      <c r="AI32" s="167"/>
      <c r="AJ32" s="148"/>
      <c r="AK32" s="110"/>
      <c r="AL32" s="97">
        <v>3920.9</v>
      </c>
      <c r="AM32" s="23">
        <f t="shared" si="10"/>
        <v>562.33</v>
      </c>
      <c r="AN32" s="23">
        <f t="shared" si="2"/>
        <v>32.33</v>
      </c>
      <c r="AO32" s="23">
        <f t="shared" si="3"/>
        <v>530</v>
      </c>
      <c r="AP32" s="23">
        <f t="shared" si="11"/>
        <v>0</v>
      </c>
      <c r="AQ32" s="23">
        <f t="shared" si="4"/>
        <v>4483.2300000000005</v>
      </c>
      <c r="AR32" s="24">
        <f t="shared" si="5"/>
        <v>0</v>
      </c>
      <c r="AS32" s="24">
        <f t="shared" si="6"/>
        <v>0</v>
      </c>
      <c r="AT32" s="163">
        <f t="shared" si="7"/>
        <v>10.26</v>
      </c>
      <c r="AU32" s="301">
        <v>0</v>
      </c>
      <c r="AV32" s="47"/>
      <c r="AW32" s="107"/>
      <c r="AX32" s="215"/>
      <c r="AY32" s="48"/>
      <c r="AZ32" s="137"/>
      <c r="BA32" s="47"/>
    </row>
    <row r="33" spans="1:53" ht="20.25" customHeight="1">
      <c r="A33" s="6">
        <v>25</v>
      </c>
      <c r="B33" s="6">
        <v>3114</v>
      </c>
      <c r="C33" s="8">
        <v>1</v>
      </c>
      <c r="D33" s="194" t="s">
        <v>30</v>
      </c>
      <c r="E33" s="102">
        <v>4733.3</v>
      </c>
      <c r="F33" s="25">
        <f t="shared" si="8"/>
        <v>814.02</v>
      </c>
      <c r="G33" s="28">
        <v>19.22</v>
      </c>
      <c r="H33" s="25">
        <v>794.8</v>
      </c>
      <c r="I33" s="25"/>
      <c r="J33" s="230">
        <f t="shared" si="0"/>
        <v>5547.32</v>
      </c>
      <c r="K33" s="23">
        <v>0</v>
      </c>
      <c r="L33" s="40">
        <v>0</v>
      </c>
      <c r="M33" s="111">
        <v>13.55</v>
      </c>
      <c r="N33" s="161">
        <f t="shared" si="1"/>
        <v>0</v>
      </c>
      <c r="O33" s="252">
        <v>20</v>
      </c>
      <c r="P33" s="264"/>
      <c r="Q33" s="23"/>
      <c r="R33" s="220">
        <v>4.11</v>
      </c>
      <c r="S33" s="23"/>
      <c r="T33" s="23"/>
      <c r="U33" s="23"/>
      <c r="V33" s="23"/>
      <c r="W33" s="151">
        <v>6.5</v>
      </c>
      <c r="X33" s="166"/>
      <c r="Y33" s="152"/>
      <c r="Z33" s="166"/>
      <c r="AA33" s="206"/>
      <c r="AB33" s="321"/>
      <c r="AC33" s="97">
        <v>10</v>
      </c>
      <c r="AD33" s="23"/>
      <c r="AE33" s="23"/>
      <c r="AF33" s="23"/>
      <c r="AG33" s="148">
        <f t="shared" si="9"/>
        <v>0</v>
      </c>
      <c r="AH33" s="47"/>
      <c r="AI33" s="167"/>
      <c r="AJ33" s="148"/>
      <c r="AK33" s="110"/>
      <c r="AL33" s="97">
        <v>4733.3</v>
      </c>
      <c r="AM33" s="23">
        <f t="shared" si="10"/>
        <v>854.63</v>
      </c>
      <c r="AN33" s="23">
        <f t="shared" si="2"/>
        <v>43.33</v>
      </c>
      <c r="AO33" s="23">
        <f t="shared" si="3"/>
        <v>811.3</v>
      </c>
      <c r="AP33" s="23">
        <f t="shared" si="11"/>
        <v>0</v>
      </c>
      <c r="AQ33" s="23">
        <f t="shared" si="4"/>
        <v>5587.93</v>
      </c>
      <c r="AR33" s="24">
        <f t="shared" si="5"/>
        <v>0</v>
      </c>
      <c r="AS33" s="24">
        <f t="shared" si="6"/>
        <v>0</v>
      </c>
      <c r="AT33" s="163">
        <f t="shared" si="7"/>
        <v>13.55</v>
      </c>
      <c r="AU33" s="301">
        <v>0</v>
      </c>
      <c r="AV33" s="47"/>
      <c r="AW33" s="107"/>
      <c r="AX33" s="215"/>
      <c r="AY33" s="48"/>
      <c r="AZ33" s="137"/>
      <c r="BA33" s="47"/>
    </row>
    <row r="34" spans="1:53" ht="16.5" customHeight="1">
      <c r="A34" s="6">
        <v>26</v>
      </c>
      <c r="B34" s="6">
        <v>3114</v>
      </c>
      <c r="C34" s="8">
        <v>1</v>
      </c>
      <c r="D34" s="194" t="s">
        <v>31</v>
      </c>
      <c r="E34" s="102">
        <v>2491</v>
      </c>
      <c r="F34" s="25">
        <f t="shared" si="8"/>
        <v>411.22</v>
      </c>
      <c r="G34" s="28">
        <v>19.22</v>
      </c>
      <c r="H34" s="25">
        <v>392</v>
      </c>
      <c r="I34" s="25"/>
      <c r="J34" s="230">
        <f t="shared" si="0"/>
        <v>2902.2200000000003</v>
      </c>
      <c r="K34" s="23">
        <v>0.4</v>
      </c>
      <c r="L34" s="40">
        <v>0</v>
      </c>
      <c r="M34" s="111">
        <v>7.13</v>
      </c>
      <c r="N34" s="161">
        <f t="shared" si="1"/>
        <v>0</v>
      </c>
      <c r="O34" s="252">
        <v>20</v>
      </c>
      <c r="P34" s="264"/>
      <c r="Q34" s="23"/>
      <c r="R34" s="220">
        <v>4.11</v>
      </c>
      <c r="S34" s="23"/>
      <c r="T34" s="23"/>
      <c r="U34" s="23"/>
      <c r="V34" s="23"/>
      <c r="W34" s="151"/>
      <c r="X34" s="166"/>
      <c r="Y34" s="152"/>
      <c r="Z34" s="166"/>
      <c r="AA34" s="206"/>
      <c r="AB34" s="321"/>
      <c r="AC34" s="97"/>
      <c r="AD34" s="23"/>
      <c r="AE34" s="23"/>
      <c r="AF34" s="23"/>
      <c r="AG34" s="148">
        <f t="shared" si="9"/>
        <v>0</v>
      </c>
      <c r="AH34" s="47"/>
      <c r="AI34" s="167"/>
      <c r="AJ34" s="148"/>
      <c r="AK34" s="110"/>
      <c r="AL34" s="97">
        <v>2491</v>
      </c>
      <c r="AM34" s="23">
        <f t="shared" si="10"/>
        <v>435.33</v>
      </c>
      <c r="AN34" s="23">
        <f t="shared" si="2"/>
        <v>43.33</v>
      </c>
      <c r="AO34" s="23">
        <f t="shared" si="3"/>
        <v>392</v>
      </c>
      <c r="AP34" s="23">
        <f t="shared" si="11"/>
        <v>0</v>
      </c>
      <c r="AQ34" s="23">
        <f t="shared" si="4"/>
        <v>2926.33</v>
      </c>
      <c r="AR34" s="24">
        <f t="shared" si="5"/>
        <v>0.4</v>
      </c>
      <c r="AS34" s="24">
        <f t="shared" si="6"/>
        <v>0</v>
      </c>
      <c r="AT34" s="163">
        <f t="shared" si="7"/>
        <v>7.13</v>
      </c>
      <c r="AU34" s="301">
        <v>0</v>
      </c>
      <c r="AV34" s="47"/>
      <c r="AW34" s="107"/>
      <c r="AX34" s="215"/>
      <c r="AY34" s="48"/>
      <c r="AZ34" s="137"/>
      <c r="BA34" s="47"/>
    </row>
    <row r="35" spans="1:53" ht="22.5">
      <c r="A35" s="6">
        <v>33</v>
      </c>
      <c r="B35" s="6">
        <v>3146</v>
      </c>
      <c r="C35" s="8">
        <v>1</v>
      </c>
      <c r="D35" s="194" t="s">
        <v>32</v>
      </c>
      <c r="E35" s="102">
        <v>4707.7</v>
      </c>
      <c r="F35" s="25">
        <f t="shared" si="8"/>
        <v>741</v>
      </c>
      <c r="G35" s="28">
        <v>30</v>
      </c>
      <c r="H35" s="25">
        <v>711</v>
      </c>
      <c r="I35" s="25"/>
      <c r="J35" s="230">
        <f t="shared" si="0"/>
        <v>5448.7</v>
      </c>
      <c r="K35" s="23">
        <v>5</v>
      </c>
      <c r="L35" s="40">
        <v>0</v>
      </c>
      <c r="M35" s="111">
        <v>13.99</v>
      </c>
      <c r="N35" s="161">
        <f t="shared" si="1"/>
        <v>0</v>
      </c>
      <c r="O35" s="252"/>
      <c r="P35" s="264"/>
      <c r="Q35" s="23"/>
      <c r="R35" s="220"/>
      <c r="S35" s="23"/>
      <c r="T35" s="23"/>
      <c r="U35" s="23"/>
      <c r="V35" s="23"/>
      <c r="W35" s="151"/>
      <c r="X35" s="166"/>
      <c r="Y35" s="152"/>
      <c r="Z35" s="166"/>
      <c r="AA35" s="206"/>
      <c r="AB35" s="321"/>
      <c r="AC35" s="97">
        <v>42</v>
      </c>
      <c r="AD35" s="23"/>
      <c r="AE35" s="23"/>
      <c r="AF35" s="23"/>
      <c r="AG35" s="148">
        <f t="shared" si="9"/>
        <v>0</v>
      </c>
      <c r="AH35" s="47"/>
      <c r="AI35" s="167"/>
      <c r="AJ35" s="148"/>
      <c r="AK35" s="110"/>
      <c r="AL35" s="97">
        <v>4707.7</v>
      </c>
      <c r="AM35" s="23">
        <f t="shared" si="10"/>
        <v>783</v>
      </c>
      <c r="AN35" s="23">
        <f t="shared" si="2"/>
        <v>30</v>
      </c>
      <c r="AO35" s="23">
        <f t="shared" si="3"/>
        <v>753</v>
      </c>
      <c r="AP35" s="23">
        <f t="shared" si="11"/>
        <v>0</v>
      </c>
      <c r="AQ35" s="23">
        <f t="shared" si="4"/>
        <v>5490.7</v>
      </c>
      <c r="AR35" s="24">
        <f t="shared" si="5"/>
        <v>5</v>
      </c>
      <c r="AS35" s="24">
        <f t="shared" si="6"/>
        <v>0</v>
      </c>
      <c r="AT35" s="163">
        <f t="shared" si="7"/>
        <v>13.99</v>
      </c>
      <c r="AU35" s="301">
        <v>0</v>
      </c>
      <c r="AV35" s="47"/>
      <c r="AW35" s="107"/>
      <c r="AX35" s="215"/>
      <c r="AY35" s="48"/>
      <c r="AZ35" s="137"/>
      <c r="BA35" s="47"/>
    </row>
    <row r="36" spans="1:53" ht="13.5" customHeight="1">
      <c r="A36" s="6">
        <v>22</v>
      </c>
      <c r="B36" s="6">
        <v>4322</v>
      </c>
      <c r="C36" s="8">
        <v>1</v>
      </c>
      <c r="D36" s="194" t="s">
        <v>33</v>
      </c>
      <c r="E36" s="102">
        <v>8998.4</v>
      </c>
      <c r="F36" s="25">
        <f t="shared" si="8"/>
        <v>2833.6</v>
      </c>
      <c r="G36" s="28">
        <v>0</v>
      </c>
      <c r="H36" s="25">
        <v>2833.6</v>
      </c>
      <c r="I36" s="25"/>
      <c r="J36" s="230">
        <f aca="true" t="shared" si="12" ref="J36:J65">E36+F36</f>
        <v>11832</v>
      </c>
      <c r="K36" s="23">
        <v>183.9</v>
      </c>
      <c r="L36" s="40">
        <v>0</v>
      </c>
      <c r="M36" s="111">
        <v>32.14</v>
      </c>
      <c r="N36" s="161">
        <f t="shared" si="1"/>
        <v>0</v>
      </c>
      <c r="O36" s="252"/>
      <c r="P36" s="264"/>
      <c r="Q36" s="23"/>
      <c r="R36" s="220"/>
      <c r="S36" s="23"/>
      <c r="T36" s="23"/>
      <c r="U36" s="23"/>
      <c r="V36" s="23"/>
      <c r="W36" s="151"/>
      <c r="X36" s="166"/>
      <c r="Y36" s="152"/>
      <c r="Z36" s="166"/>
      <c r="AA36" s="206">
        <v>26</v>
      </c>
      <c r="AB36" s="321"/>
      <c r="AC36" s="97">
        <v>30</v>
      </c>
      <c r="AD36" s="23"/>
      <c r="AE36" s="23"/>
      <c r="AF36" s="23">
        <v>8.6</v>
      </c>
      <c r="AG36" s="148">
        <f t="shared" si="9"/>
        <v>0</v>
      </c>
      <c r="AH36" s="47"/>
      <c r="AI36" s="167"/>
      <c r="AJ36" s="148"/>
      <c r="AK36" s="110"/>
      <c r="AL36" s="97">
        <v>8998.4</v>
      </c>
      <c r="AM36" s="23">
        <f t="shared" si="10"/>
        <v>2898.2</v>
      </c>
      <c r="AN36" s="23">
        <f t="shared" si="2"/>
        <v>0</v>
      </c>
      <c r="AO36" s="23">
        <f t="shared" si="3"/>
        <v>2898.2</v>
      </c>
      <c r="AP36" s="23">
        <f t="shared" si="11"/>
        <v>0</v>
      </c>
      <c r="AQ36" s="23">
        <f aca="true" t="shared" si="13" ref="AQ36:AQ65">SUM(AL36:AM36)</f>
        <v>11896.599999999999</v>
      </c>
      <c r="AR36" s="24">
        <f t="shared" si="5"/>
        <v>183.9</v>
      </c>
      <c r="AS36" s="24">
        <f t="shared" si="6"/>
        <v>0</v>
      </c>
      <c r="AT36" s="163">
        <f t="shared" si="7"/>
        <v>32.14</v>
      </c>
      <c r="AU36" s="301">
        <v>0</v>
      </c>
      <c r="AV36" s="47"/>
      <c r="AW36" s="107"/>
      <c r="AX36" s="215"/>
      <c r="AY36" s="48"/>
      <c r="AZ36" s="137"/>
      <c r="BA36" s="47"/>
    </row>
    <row r="37" spans="1:53" ht="22.5">
      <c r="A37" s="6">
        <v>32</v>
      </c>
      <c r="B37" s="6">
        <v>3145</v>
      </c>
      <c r="C37" s="8">
        <v>1</v>
      </c>
      <c r="D37" s="194" t="s">
        <v>34</v>
      </c>
      <c r="E37" s="102">
        <v>17446.6</v>
      </c>
      <c r="F37" s="25">
        <f t="shared" si="8"/>
        <v>4503.8</v>
      </c>
      <c r="G37" s="28">
        <v>20</v>
      </c>
      <c r="H37" s="25">
        <v>4483.8</v>
      </c>
      <c r="I37" s="25">
        <v>1400</v>
      </c>
      <c r="J37" s="230">
        <f t="shared" si="12"/>
        <v>21950.399999999998</v>
      </c>
      <c r="K37" s="23">
        <v>668.6</v>
      </c>
      <c r="L37" s="40">
        <v>0</v>
      </c>
      <c r="M37" s="111">
        <v>71.15</v>
      </c>
      <c r="N37" s="161">
        <f aca="true" t="shared" si="14" ref="N37:N68">AL37-E37</f>
        <v>0</v>
      </c>
      <c r="O37" s="252"/>
      <c r="P37" s="264"/>
      <c r="Q37" s="23"/>
      <c r="R37" s="220"/>
      <c r="S37" s="23"/>
      <c r="T37" s="23"/>
      <c r="U37" s="23"/>
      <c r="V37" s="23"/>
      <c r="W37" s="151">
        <v>120</v>
      </c>
      <c r="X37" s="166"/>
      <c r="Y37" s="152"/>
      <c r="Z37" s="166"/>
      <c r="AA37" s="207">
        <v>19.7</v>
      </c>
      <c r="AB37" s="322"/>
      <c r="AC37" s="97">
        <v>8</v>
      </c>
      <c r="AD37" s="23"/>
      <c r="AE37" s="23"/>
      <c r="AF37" s="23"/>
      <c r="AG37" s="148">
        <f t="shared" si="9"/>
        <v>0</v>
      </c>
      <c r="AH37" s="47"/>
      <c r="AI37" s="168"/>
      <c r="AJ37" s="148"/>
      <c r="AK37" s="110"/>
      <c r="AL37" s="97">
        <v>17446.6</v>
      </c>
      <c r="AM37" s="23">
        <f t="shared" si="10"/>
        <v>4651.5</v>
      </c>
      <c r="AN37" s="23">
        <f aca="true" t="shared" si="15" ref="AN37:AN68">SUM(G37,O37:U37)</f>
        <v>20</v>
      </c>
      <c r="AO37" s="23">
        <f aca="true" t="shared" si="16" ref="AO37:AO68">SUM(H37,W37:AF37)</f>
        <v>4631.5</v>
      </c>
      <c r="AP37" s="23">
        <f t="shared" si="11"/>
        <v>1400</v>
      </c>
      <c r="AQ37" s="23">
        <f t="shared" si="13"/>
        <v>22098.1</v>
      </c>
      <c r="AR37" s="24">
        <f aca="true" t="shared" si="17" ref="AR37:AR68">K37+AH37+AG37+AI37</f>
        <v>668.6</v>
      </c>
      <c r="AS37" s="24">
        <f aca="true" t="shared" si="18" ref="AS37:AS68">SUM(AJ37,L37)</f>
        <v>0</v>
      </c>
      <c r="AT37" s="163">
        <f aca="true" t="shared" si="19" ref="AT37:AT68">M37+AK37</f>
        <v>71.15</v>
      </c>
      <c r="AU37" s="301">
        <v>0</v>
      </c>
      <c r="AV37" s="47"/>
      <c r="AW37" s="107"/>
      <c r="AX37" s="215">
        <v>10000</v>
      </c>
      <c r="AY37" s="48"/>
      <c r="AZ37" s="137"/>
      <c r="BA37" s="47"/>
    </row>
    <row r="38" spans="1:53" ht="22.5">
      <c r="A38" s="6">
        <v>153</v>
      </c>
      <c r="B38" s="6">
        <v>3119</v>
      </c>
      <c r="C38" s="8">
        <v>1</v>
      </c>
      <c r="D38" s="194" t="s">
        <v>35</v>
      </c>
      <c r="E38" s="102">
        <v>0</v>
      </c>
      <c r="F38" s="25">
        <f t="shared" si="8"/>
        <v>17.8</v>
      </c>
      <c r="G38" s="28">
        <v>0</v>
      </c>
      <c r="H38" s="25">
        <v>17.8</v>
      </c>
      <c r="I38" s="25"/>
      <c r="J38" s="230">
        <f t="shared" si="12"/>
        <v>17.8</v>
      </c>
      <c r="K38" s="23">
        <v>17.7</v>
      </c>
      <c r="L38" s="40">
        <v>0</v>
      </c>
      <c r="M38" s="111">
        <v>0</v>
      </c>
      <c r="N38" s="161">
        <f t="shared" si="14"/>
        <v>0</v>
      </c>
      <c r="O38" s="252"/>
      <c r="P38" s="264"/>
      <c r="Q38" s="23"/>
      <c r="R38" s="220"/>
      <c r="S38" s="23"/>
      <c r="T38" s="23"/>
      <c r="U38" s="23"/>
      <c r="V38" s="23"/>
      <c r="W38" s="151"/>
      <c r="X38" s="166"/>
      <c r="Y38" s="152"/>
      <c r="Z38" s="166"/>
      <c r="AA38" s="206"/>
      <c r="AB38" s="321"/>
      <c r="AC38" s="97"/>
      <c r="AD38" s="23"/>
      <c r="AE38" s="23"/>
      <c r="AF38" s="23"/>
      <c r="AG38" s="148">
        <f t="shared" si="9"/>
        <v>0</v>
      </c>
      <c r="AH38" s="47"/>
      <c r="AI38" s="167"/>
      <c r="AJ38" s="148"/>
      <c r="AK38" s="110"/>
      <c r="AL38" s="97">
        <v>0</v>
      </c>
      <c r="AM38" s="23">
        <f t="shared" si="10"/>
        <v>17.8</v>
      </c>
      <c r="AN38" s="23">
        <f t="shared" si="15"/>
        <v>0</v>
      </c>
      <c r="AO38" s="23">
        <f t="shared" si="16"/>
        <v>17.8</v>
      </c>
      <c r="AP38" s="23">
        <f t="shared" si="11"/>
        <v>0</v>
      </c>
      <c r="AQ38" s="23">
        <f t="shared" si="13"/>
        <v>17.8</v>
      </c>
      <c r="AR38" s="24">
        <f t="shared" si="17"/>
        <v>17.7</v>
      </c>
      <c r="AS38" s="24">
        <f t="shared" si="18"/>
        <v>0</v>
      </c>
      <c r="AT38" s="163">
        <f t="shared" si="19"/>
        <v>0</v>
      </c>
      <c r="AU38" s="301">
        <v>0</v>
      </c>
      <c r="AV38" s="47"/>
      <c r="AW38" s="107">
        <v>2055.7</v>
      </c>
      <c r="AX38" s="215"/>
      <c r="AY38" s="48"/>
      <c r="AZ38" s="137"/>
      <c r="BA38" s="47"/>
    </row>
    <row r="39" spans="1:54" ht="23.25" thickBot="1">
      <c r="A39" s="71">
        <v>35</v>
      </c>
      <c r="B39" s="71">
        <v>3142</v>
      </c>
      <c r="C39" s="72">
        <v>1</v>
      </c>
      <c r="D39" s="196" t="s">
        <v>36</v>
      </c>
      <c r="E39" s="191">
        <v>4669.8</v>
      </c>
      <c r="F39" s="63">
        <f t="shared" si="8"/>
        <v>2511.2</v>
      </c>
      <c r="G39" s="221">
        <v>0</v>
      </c>
      <c r="H39" s="63">
        <v>2511.2</v>
      </c>
      <c r="I39" s="63"/>
      <c r="J39" s="231">
        <f t="shared" si="12"/>
        <v>7181</v>
      </c>
      <c r="K39" s="75">
        <v>1401.5</v>
      </c>
      <c r="L39" s="43">
        <v>0</v>
      </c>
      <c r="M39" s="117">
        <v>25.25</v>
      </c>
      <c r="N39" s="269">
        <f t="shared" si="14"/>
        <v>0</v>
      </c>
      <c r="O39" s="253"/>
      <c r="P39" s="265"/>
      <c r="Q39" s="75"/>
      <c r="R39" s="261"/>
      <c r="S39" s="75"/>
      <c r="T39" s="75"/>
      <c r="U39" s="75"/>
      <c r="V39" s="75"/>
      <c r="W39" s="154"/>
      <c r="X39" s="169"/>
      <c r="Y39" s="155"/>
      <c r="Z39" s="169"/>
      <c r="AA39" s="208"/>
      <c r="AB39" s="323"/>
      <c r="AC39" s="100"/>
      <c r="AD39" s="74"/>
      <c r="AE39" s="74"/>
      <c r="AF39" s="74"/>
      <c r="AG39" s="89">
        <f t="shared" si="9"/>
        <v>0</v>
      </c>
      <c r="AH39" s="51"/>
      <c r="AI39" s="170"/>
      <c r="AJ39" s="138"/>
      <c r="AK39" s="288"/>
      <c r="AL39" s="202">
        <v>4669.8</v>
      </c>
      <c r="AM39" s="74">
        <f t="shared" si="10"/>
        <v>2511.2</v>
      </c>
      <c r="AN39" s="74">
        <f t="shared" si="15"/>
        <v>0</v>
      </c>
      <c r="AO39" s="75">
        <f t="shared" si="16"/>
        <v>2511.2</v>
      </c>
      <c r="AP39" s="31">
        <f t="shared" si="11"/>
        <v>0</v>
      </c>
      <c r="AQ39" s="74">
        <f t="shared" si="13"/>
        <v>7181</v>
      </c>
      <c r="AR39" s="31">
        <f t="shared" si="17"/>
        <v>1401.5</v>
      </c>
      <c r="AS39" s="31">
        <f t="shared" si="18"/>
        <v>0</v>
      </c>
      <c r="AT39" s="164">
        <f t="shared" si="19"/>
        <v>25.25</v>
      </c>
      <c r="AU39" s="302">
        <v>0</v>
      </c>
      <c r="AV39" s="76"/>
      <c r="AW39" s="108"/>
      <c r="AX39" s="291">
        <v>7675</v>
      </c>
      <c r="AY39" s="51"/>
      <c r="AZ39" s="138"/>
      <c r="BA39" s="76"/>
      <c r="BB39" s="135"/>
    </row>
    <row r="40" spans="1:53" ht="12.75">
      <c r="A40" s="6">
        <v>90</v>
      </c>
      <c r="B40" s="6">
        <v>3121</v>
      </c>
      <c r="C40" s="7">
        <v>2</v>
      </c>
      <c r="D40" s="195" t="s">
        <v>37</v>
      </c>
      <c r="E40" s="161">
        <v>11216.7</v>
      </c>
      <c r="F40" s="23">
        <f t="shared" si="8"/>
        <v>2134.3</v>
      </c>
      <c r="G40" s="220">
        <v>0</v>
      </c>
      <c r="H40" s="23">
        <v>2134.3</v>
      </c>
      <c r="I40" s="23"/>
      <c r="J40" s="229">
        <f t="shared" si="12"/>
        <v>13351</v>
      </c>
      <c r="K40" s="23">
        <v>33.2</v>
      </c>
      <c r="L40" s="39">
        <v>0</v>
      </c>
      <c r="M40" s="111">
        <v>32.98</v>
      </c>
      <c r="N40" s="161">
        <f t="shared" si="14"/>
        <v>0</v>
      </c>
      <c r="O40" s="252"/>
      <c r="P40" s="264"/>
      <c r="Q40" s="23"/>
      <c r="R40" s="220"/>
      <c r="S40" s="23"/>
      <c r="T40" s="23"/>
      <c r="U40" s="23"/>
      <c r="V40" s="23"/>
      <c r="W40" s="151">
        <v>90</v>
      </c>
      <c r="X40" s="166"/>
      <c r="Y40" s="152"/>
      <c r="Z40" s="166"/>
      <c r="AA40" s="206"/>
      <c r="AB40" s="321"/>
      <c r="AC40" s="97"/>
      <c r="AD40" s="23"/>
      <c r="AE40" s="23"/>
      <c r="AF40" s="23"/>
      <c r="AG40" s="148">
        <f t="shared" si="9"/>
        <v>0</v>
      </c>
      <c r="AH40" s="47"/>
      <c r="AI40" s="167"/>
      <c r="AJ40" s="148"/>
      <c r="AK40" s="111"/>
      <c r="AL40" s="97">
        <v>11216.7</v>
      </c>
      <c r="AM40" s="23">
        <f t="shared" si="10"/>
        <v>2224.3</v>
      </c>
      <c r="AN40" s="23">
        <f t="shared" si="15"/>
        <v>0</v>
      </c>
      <c r="AO40" s="23">
        <f t="shared" si="16"/>
        <v>2224.3</v>
      </c>
      <c r="AP40" s="23">
        <f t="shared" si="11"/>
        <v>0</v>
      </c>
      <c r="AQ40" s="23">
        <f t="shared" si="13"/>
        <v>13441</v>
      </c>
      <c r="AR40" s="24">
        <f t="shared" si="17"/>
        <v>33.2</v>
      </c>
      <c r="AS40" s="24">
        <f t="shared" si="18"/>
        <v>0</v>
      </c>
      <c r="AT40" s="163">
        <f t="shared" si="19"/>
        <v>32.98</v>
      </c>
      <c r="AU40" s="301">
        <v>1</v>
      </c>
      <c r="AV40" s="47"/>
      <c r="AW40" s="141"/>
      <c r="AX40" s="290"/>
      <c r="AY40" s="47"/>
      <c r="AZ40" s="148"/>
      <c r="BA40" s="47"/>
    </row>
    <row r="41" spans="1:53" ht="22.5">
      <c r="A41" s="6">
        <v>91</v>
      </c>
      <c r="B41" s="6">
        <v>3121</v>
      </c>
      <c r="C41" s="8">
        <v>2</v>
      </c>
      <c r="D41" s="194" t="s">
        <v>38</v>
      </c>
      <c r="E41" s="102">
        <v>12798.4</v>
      </c>
      <c r="F41" s="25">
        <f t="shared" si="8"/>
        <v>2377.786</v>
      </c>
      <c r="G41" s="28">
        <v>146.286</v>
      </c>
      <c r="H41" s="25">
        <v>2231.5</v>
      </c>
      <c r="I41" s="25"/>
      <c r="J41" s="230">
        <f t="shared" si="12"/>
        <v>15176.186</v>
      </c>
      <c r="K41" s="23">
        <v>424.4</v>
      </c>
      <c r="L41" s="40">
        <v>0</v>
      </c>
      <c r="M41" s="111">
        <v>36.05</v>
      </c>
      <c r="N41" s="161">
        <f t="shared" si="14"/>
        <v>0</v>
      </c>
      <c r="O41" s="252"/>
      <c r="P41" s="223"/>
      <c r="Q41" s="25"/>
      <c r="R41" s="28"/>
      <c r="S41" s="25"/>
      <c r="T41" s="25"/>
      <c r="U41" s="25"/>
      <c r="V41" s="25"/>
      <c r="W41" s="151">
        <v>93</v>
      </c>
      <c r="X41" s="166"/>
      <c r="Y41" s="152"/>
      <c r="Z41" s="166"/>
      <c r="AA41" s="206"/>
      <c r="AB41" s="321"/>
      <c r="AC41" s="98"/>
      <c r="AD41" s="25">
        <v>10</v>
      </c>
      <c r="AE41" s="25"/>
      <c r="AF41" s="25"/>
      <c r="AG41" s="148">
        <f t="shared" si="9"/>
        <v>0</v>
      </c>
      <c r="AH41" s="47">
        <v>93</v>
      </c>
      <c r="AI41" s="167"/>
      <c r="AJ41" s="137"/>
      <c r="AK41" s="111"/>
      <c r="AL41" s="97">
        <v>12798.4</v>
      </c>
      <c r="AM41" s="23">
        <f t="shared" si="10"/>
        <v>2480.786</v>
      </c>
      <c r="AN41" s="23">
        <f t="shared" si="15"/>
        <v>146.286</v>
      </c>
      <c r="AO41" s="23">
        <f t="shared" si="16"/>
        <v>2334.5</v>
      </c>
      <c r="AP41" s="23">
        <f t="shared" si="11"/>
        <v>0</v>
      </c>
      <c r="AQ41" s="23">
        <f t="shared" si="13"/>
        <v>15279.186</v>
      </c>
      <c r="AR41" s="24">
        <f t="shared" si="17"/>
        <v>517.4</v>
      </c>
      <c r="AS41" s="24">
        <f t="shared" si="18"/>
        <v>0</v>
      </c>
      <c r="AT41" s="163">
        <f t="shared" si="19"/>
        <v>36.05</v>
      </c>
      <c r="AU41" s="303">
        <v>3</v>
      </c>
      <c r="AV41" s="47"/>
      <c r="AW41" s="107"/>
      <c r="AX41" s="215"/>
      <c r="AY41" s="48"/>
      <c r="AZ41" s="137"/>
      <c r="BA41" s="47"/>
    </row>
    <row r="42" spans="1:53" ht="22.5">
      <c r="A42" s="6">
        <v>92</v>
      </c>
      <c r="B42" s="6">
        <v>3121</v>
      </c>
      <c r="C42" s="8">
        <v>2</v>
      </c>
      <c r="D42" s="194" t="s">
        <v>39</v>
      </c>
      <c r="E42" s="102">
        <v>18648</v>
      </c>
      <c r="F42" s="25">
        <f t="shared" si="8"/>
        <v>3118.64</v>
      </c>
      <c r="G42" s="28">
        <v>157.44</v>
      </c>
      <c r="H42" s="25">
        <v>2961.2</v>
      </c>
      <c r="I42" s="25">
        <v>360</v>
      </c>
      <c r="J42" s="230">
        <f t="shared" si="12"/>
        <v>21766.64</v>
      </c>
      <c r="K42" s="23">
        <v>232.4</v>
      </c>
      <c r="L42" s="40">
        <v>0</v>
      </c>
      <c r="M42" s="111">
        <v>61.36</v>
      </c>
      <c r="N42" s="161">
        <f t="shared" si="14"/>
        <v>0</v>
      </c>
      <c r="O42" s="252"/>
      <c r="P42" s="223"/>
      <c r="Q42" s="25"/>
      <c r="R42" s="28"/>
      <c r="S42" s="25"/>
      <c r="T42" s="25"/>
      <c r="U42" s="25"/>
      <c r="V42" s="25"/>
      <c r="W42" s="151"/>
      <c r="X42" s="166"/>
      <c r="Y42" s="152"/>
      <c r="Z42" s="166"/>
      <c r="AA42" s="206"/>
      <c r="AB42" s="321">
        <v>-360</v>
      </c>
      <c r="AC42" s="98">
        <v>30</v>
      </c>
      <c r="AD42" s="25"/>
      <c r="AE42" s="25"/>
      <c r="AF42" s="25"/>
      <c r="AG42" s="148">
        <f t="shared" si="9"/>
        <v>0</v>
      </c>
      <c r="AH42" s="47"/>
      <c r="AI42" s="167"/>
      <c r="AJ42" s="137"/>
      <c r="AK42" s="111"/>
      <c r="AL42" s="97">
        <v>18648</v>
      </c>
      <c r="AM42" s="23">
        <f t="shared" si="10"/>
        <v>2788.64</v>
      </c>
      <c r="AN42" s="23">
        <f t="shared" si="15"/>
        <v>157.44</v>
      </c>
      <c r="AO42" s="23">
        <f t="shared" si="16"/>
        <v>2631.2</v>
      </c>
      <c r="AP42" s="23">
        <f t="shared" si="11"/>
        <v>0</v>
      </c>
      <c r="AQ42" s="23">
        <f t="shared" si="13"/>
        <v>21436.64</v>
      </c>
      <c r="AR42" s="24">
        <f t="shared" si="17"/>
        <v>232.4</v>
      </c>
      <c r="AS42" s="24">
        <f t="shared" si="18"/>
        <v>0</v>
      </c>
      <c r="AT42" s="163">
        <f t="shared" si="19"/>
        <v>61.36</v>
      </c>
      <c r="AU42" s="303">
        <v>1</v>
      </c>
      <c r="AV42" s="47"/>
      <c r="AW42" s="107"/>
      <c r="AX42" s="215">
        <v>550</v>
      </c>
      <c r="AY42" s="48"/>
      <c r="AZ42" s="137"/>
      <c r="BA42" s="47"/>
    </row>
    <row r="43" spans="1:53" ht="22.5">
      <c r="A43" s="6">
        <v>93</v>
      </c>
      <c r="B43" s="6">
        <v>3122</v>
      </c>
      <c r="C43" s="8">
        <v>2</v>
      </c>
      <c r="D43" s="194" t="s">
        <v>40</v>
      </c>
      <c r="E43" s="102">
        <v>10101.9</v>
      </c>
      <c r="F43" s="25">
        <f t="shared" si="8"/>
        <v>2704.056</v>
      </c>
      <c r="G43" s="28">
        <v>91.556</v>
      </c>
      <c r="H43" s="25">
        <v>2612.5</v>
      </c>
      <c r="I43" s="25">
        <v>1000</v>
      </c>
      <c r="J43" s="230">
        <f t="shared" si="12"/>
        <v>12805.956</v>
      </c>
      <c r="K43" s="23">
        <v>450.1</v>
      </c>
      <c r="L43" s="40">
        <v>0</v>
      </c>
      <c r="M43" s="111">
        <v>29.37</v>
      </c>
      <c r="N43" s="161">
        <f t="shared" si="14"/>
        <v>0</v>
      </c>
      <c r="O43" s="252"/>
      <c r="P43" s="223"/>
      <c r="Q43" s="25"/>
      <c r="R43" s="28"/>
      <c r="S43" s="25"/>
      <c r="T43" s="25"/>
      <c r="U43" s="25"/>
      <c r="V43" s="25"/>
      <c r="W43" s="151"/>
      <c r="X43" s="166"/>
      <c r="Y43" s="152"/>
      <c r="Z43" s="166"/>
      <c r="AA43" s="206"/>
      <c r="AB43" s="321"/>
      <c r="AC43" s="98">
        <v>30</v>
      </c>
      <c r="AD43" s="25"/>
      <c r="AE43" s="25"/>
      <c r="AF43" s="25"/>
      <c r="AG43" s="148">
        <f t="shared" si="9"/>
        <v>0</v>
      </c>
      <c r="AH43" s="47"/>
      <c r="AI43" s="167"/>
      <c r="AJ43" s="137"/>
      <c r="AK43" s="111"/>
      <c r="AL43" s="97">
        <v>10101.9</v>
      </c>
      <c r="AM43" s="23">
        <f t="shared" si="10"/>
        <v>2734.056</v>
      </c>
      <c r="AN43" s="23">
        <f t="shared" si="15"/>
        <v>91.556</v>
      </c>
      <c r="AO43" s="23">
        <f t="shared" si="16"/>
        <v>2642.5</v>
      </c>
      <c r="AP43" s="23">
        <f t="shared" si="11"/>
        <v>1000</v>
      </c>
      <c r="AQ43" s="23">
        <f t="shared" si="13"/>
        <v>12835.956</v>
      </c>
      <c r="AR43" s="24">
        <f t="shared" si="17"/>
        <v>450.1</v>
      </c>
      <c r="AS43" s="24">
        <f t="shared" si="18"/>
        <v>0</v>
      </c>
      <c r="AT43" s="163">
        <f t="shared" si="19"/>
        <v>29.37</v>
      </c>
      <c r="AU43" s="303">
        <v>1</v>
      </c>
      <c r="AV43" s="47"/>
      <c r="AW43" s="107"/>
      <c r="AX43" s="215"/>
      <c r="AY43" s="48"/>
      <c r="AZ43" s="137"/>
      <c r="BA43" s="340">
        <v>50.568</v>
      </c>
    </row>
    <row r="44" spans="1:53" ht="22.5">
      <c r="A44" s="6">
        <v>98</v>
      </c>
      <c r="B44" s="6">
        <v>3123</v>
      </c>
      <c r="C44" s="8">
        <v>2</v>
      </c>
      <c r="D44" s="194" t="s">
        <v>41</v>
      </c>
      <c r="E44" s="102">
        <v>13500.1</v>
      </c>
      <c r="F44" s="25">
        <f t="shared" si="8"/>
        <v>2829.14</v>
      </c>
      <c r="G44" s="28">
        <v>93.24</v>
      </c>
      <c r="H44" s="25">
        <v>2735.9</v>
      </c>
      <c r="I44" s="25"/>
      <c r="J44" s="230">
        <f t="shared" si="12"/>
        <v>16329.24</v>
      </c>
      <c r="K44" s="23">
        <v>490.9</v>
      </c>
      <c r="L44" s="40">
        <v>0</v>
      </c>
      <c r="M44" s="111">
        <v>44.12</v>
      </c>
      <c r="N44" s="161">
        <f t="shared" si="14"/>
        <v>0</v>
      </c>
      <c r="O44" s="252"/>
      <c r="P44" s="223"/>
      <c r="Q44" s="25"/>
      <c r="R44" s="28"/>
      <c r="S44" s="25"/>
      <c r="T44" s="25"/>
      <c r="U44" s="25"/>
      <c r="V44" s="25"/>
      <c r="W44" s="151"/>
      <c r="X44" s="166"/>
      <c r="Y44" s="152"/>
      <c r="Z44" s="166"/>
      <c r="AA44" s="206"/>
      <c r="AB44" s="321"/>
      <c r="AC44" s="98"/>
      <c r="AD44" s="25"/>
      <c r="AE44" s="25"/>
      <c r="AF44" s="25"/>
      <c r="AG44" s="148">
        <f t="shared" si="9"/>
        <v>0</v>
      </c>
      <c r="AH44" s="47"/>
      <c r="AI44" s="167"/>
      <c r="AJ44" s="137"/>
      <c r="AK44" s="111"/>
      <c r="AL44" s="97">
        <v>13500.1</v>
      </c>
      <c r="AM44" s="23">
        <f t="shared" si="10"/>
        <v>2829.14</v>
      </c>
      <c r="AN44" s="23">
        <f t="shared" si="15"/>
        <v>93.24</v>
      </c>
      <c r="AO44" s="23">
        <f t="shared" si="16"/>
        <v>2735.9</v>
      </c>
      <c r="AP44" s="23">
        <f t="shared" si="11"/>
        <v>0</v>
      </c>
      <c r="AQ44" s="23">
        <f t="shared" si="13"/>
        <v>16329.24</v>
      </c>
      <c r="AR44" s="24">
        <f t="shared" si="17"/>
        <v>490.9</v>
      </c>
      <c r="AS44" s="24">
        <f t="shared" si="18"/>
        <v>0</v>
      </c>
      <c r="AT44" s="163">
        <f t="shared" si="19"/>
        <v>44.12</v>
      </c>
      <c r="AU44" s="303">
        <v>1</v>
      </c>
      <c r="AV44" s="47"/>
      <c r="AW44" s="107"/>
      <c r="AX44" s="215">
        <v>2300</v>
      </c>
      <c r="AY44" s="48"/>
      <c r="AZ44" s="137"/>
      <c r="BA44" s="47"/>
    </row>
    <row r="45" spans="1:53" ht="33.75">
      <c r="A45" s="6">
        <v>95</v>
      </c>
      <c r="B45" s="6">
        <v>3122</v>
      </c>
      <c r="C45" s="8">
        <v>2</v>
      </c>
      <c r="D45" s="194" t="s">
        <v>42</v>
      </c>
      <c r="E45" s="102">
        <v>11778.4</v>
      </c>
      <c r="F45" s="25">
        <f t="shared" si="8"/>
        <v>2884.96</v>
      </c>
      <c r="G45" s="28">
        <v>46.76</v>
      </c>
      <c r="H45" s="25">
        <v>2838.2</v>
      </c>
      <c r="I45" s="25">
        <v>850</v>
      </c>
      <c r="J45" s="230">
        <f t="shared" si="12"/>
        <v>14663.36</v>
      </c>
      <c r="K45" s="23">
        <v>350.9</v>
      </c>
      <c r="L45" s="40">
        <v>0</v>
      </c>
      <c r="M45" s="111">
        <v>38.15</v>
      </c>
      <c r="N45" s="161">
        <f t="shared" si="14"/>
        <v>0</v>
      </c>
      <c r="O45" s="252"/>
      <c r="P45" s="223"/>
      <c r="Q45" s="25"/>
      <c r="R45" s="28"/>
      <c r="S45" s="25"/>
      <c r="T45" s="25"/>
      <c r="U45" s="25"/>
      <c r="V45" s="25"/>
      <c r="W45" s="151"/>
      <c r="X45" s="166"/>
      <c r="Y45" s="152"/>
      <c r="Z45" s="166"/>
      <c r="AA45" s="206"/>
      <c r="AB45" s="321"/>
      <c r="AC45" s="98"/>
      <c r="AD45" s="25"/>
      <c r="AE45" s="25"/>
      <c r="AF45" s="25"/>
      <c r="AG45" s="148">
        <f t="shared" si="9"/>
        <v>0</v>
      </c>
      <c r="AH45" s="47"/>
      <c r="AI45" s="167"/>
      <c r="AJ45" s="137"/>
      <c r="AK45" s="111"/>
      <c r="AL45" s="97">
        <v>11778.4</v>
      </c>
      <c r="AM45" s="23">
        <f t="shared" si="10"/>
        <v>2884.96</v>
      </c>
      <c r="AN45" s="23">
        <f t="shared" si="15"/>
        <v>46.76</v>
      </c>
      <c r="AO45" s="23">
        <f t="shared" si="16"/>
        <v>2838.2</v>
      </c>
      <c r="AP45" s="23">
        <f t="shared" si="11"/>
        <v>850</v>
      </c>
      <c r="AQ45" s="23">
        <f t="shared" si="13"/>
        <v>14663.36</v>
      </c>
      <c r="AR45" s="24">
        <f t="shared" si="17"/>
        <v>350.9</v>
      </c>
      <c r="AS45" s="24">
        <f t="shared" si="18"/>
        <v>0</v>
      </c>
      <c r="AT45" s="163">
        <f t="shared" si="19"/>
        <v>38.15</v>
      </c>
      <c r="AU45" s="303">
        <v>1</v>
      </c>
      <c r="AV45" s="47"/>
      <c r="AW45" s="107"/>
      <c r="AX45" s="215"/>
      <c r="AY45" s="48"/>
      <c r="AZ45" s="137"/>
      <c r="BA45" s="47"/>
    </row>
    <row r="46" spans="1:53" ht="33.75">
      <c r="A46" s="6">
        <v>97</v>
      </c>
      <c r="B46" s="6">
        <v>3123</v>
      </c>
      <c r="C46" s="8">
        <v>2</v>
      </c>
      <c r="D46" s="194" t="s">
        <v>43</v>
      </c>
      <c r="E46" s="102">
        <v>13653.2</v>
      </c>
      <c r="F46" s="25">
        <f t="shared" si="8"/>
        <v>3871.02</v>
      </c>
      <c r="G46" s="28">
        <v>29.92</v>
      </c>
      <c r="H46" s="25">
        <v>3841.1</v>
      </c>
      <c r="I46" s="25"/>
      <c r="J46" s="230">
        <f t="shared" si="12"/>
        <v>17524.22</v>
      </c>
      <c r="K46" s="23">
        <v>395.9</v>
      </c>
      <c r="L46" s="40">
        <v>0</v>
      </c>
      <c r="M46" s="111">
        <v>49.39</v>
      </c>
      <c r="N46" s="161">
        <f t="shared" si="14"/>
        <v>0</v>
      </c>
      <c r="O46" s="252"/>
      <c r="P46" s="223"/>
      <c r="Q46" s="25"/>
      <c r="R46" s="28"/>
      <c r="S46" s="25"/>
      <c r="T46" s="25"/>
      <c r="U46" s="25"/>
      <c r="V46" s="25"/>
      <c r="W46" s="151">
        <v>248</v>
      </c>
      <c r="X46" s="166"/>
      <c r="Y46" s="152"/>
      <c r="Z46" s="166"/>
      <c r="AA46" s="206"/>
      <c r="AB46" s="321"/>
      <c r="AC46" s="98">
        <v>70</v>
      </c>
      <c r="AD46" s="25">
        <v>50</v>
      </c>
      <c r="AE46" s="25"/>
      <c r="AF46" s="25"/>
      <c r="AG46" s="148">
        <f t="shared" si="9"/>
        <v>0</v>
      </c>
      <c r="AH46" s="47"/>
      <c r="AI46" s="167"/>
      <c r="AJ46" s="137"/>
      <c r="AK46" s="111"/>
      <c r="AL46" s="97">
        <v>13653.2</v>
      </c>
      <c r="AM46" s="23">
        <f t="shared" si="10"/>
        <v>4239.02</v>
      </c>
      <c r="AN46" s="23">
        <f t="shared" si="15"/>
        <v>29.92</v>
      </c>
      <c r="AO46" s="23">
        <f t="shared" si="16"/>
        <v>4209.1</v>
      </c>
      <c r="AP46" s="23">
        <f t="shared" si="11"/>
        <v>0</v>
      </c>
      <c r="AQ46" s="23">
        <f t="shared" si="13"/>
        <v>17892.22</v>
      </c>
      <c r="AR46" s="24">
        <f t="shared" si="17"/>
        <v>395.9</v>
      </c>
      <c r="AS46" s="24">
        <f t="shared" si="18"/>
        <v>0</v>
      </c>
      <c r="AT46" s="163">
        <f t="shared" si="19"/>
        <v>49.39</v>
      </c>
      <c r="AU46" s="303">
        <v>1</v>
      </c>
      <c r="AV46" s="47"/>
      <c r="AW46" s="107"/>
      <c r="AX46" s="215">
        <v>590</v>
      </c>
      <c r="AY46" s="48"/>
      <c r="AZ46" s="137"/>
      <c r="BA46" s="47"/>
    </row>
    <row r="47" spans="1:53" ht="22.5">
      <c r="A47" s="6">
        <v>99</v>
      </c>
      <c r="B47" s="6">
        <v>3123</v>
      </c>
      <c r="C47" s="8">
        <v>2</v>
      </c>
      <c r="D47" s="194" t="s">
        <v>44</v>
      </c>
      <c r="E47" s="102">
        <v>17446.8</v>
      </c>
      <c r="F47" s="25">
        <f t="shared" si="8"/>
        <v>3557.7000000000003</v>
      </c>
      <c r="G47" s="28">
        <v>120.4</v>
      </c>
      <c r="H47" s="25">
        <v>3437.3</v>
      </c>
      <c r="I47" s="25"/>
      <c r="J47" s="230">
        <f t="shared" si="12"/>
        <v>21004.5</v>
      </c>
      <c r="K47" s="23">
        <v>290</v>
      </c>
      <c r="L47" s="40">
        <v>0</v>
      </c>
      <c r="M47" s="111">
        <v>53.52</v>
      </c>
      <c r="N47" s="161">
        <f t="shared" si="14"/>
        <v>0</v>
      </c>
      <c r="O47" s="252"/>
      <c r="P47" s="223"/>
      <c r="Q47" s="25"/>
      <c r="R47" s="28"/>
      <c r="S47" s="25"/>
      <c r="T47" s="25"/>
      <c r="U47" s="25"/>
      <c r="V47" s="25"/>
      <c r="W47" s="151"/>
      <c r="X47" s="166"/>
      <c r="Y47" s="152"/>
      <c r="Z47" s="166"/>
      <c r="AA47" s="206"/>
      <c r="AB47" s="321"/>
      <c r="AC47" s="98"/>
      <c r="AD47" s="25"/>
      <c r="AE47" s="25"/>
      <c r="AF47" s="25"/>
      <c r="AG47" s="148">
        <f t="shared" si="9"/>
        <v>0</v>
      </c>
      <c r="AH47" s="47"/>
      <c r="AI47" s="167"/>
      <c r="AJ47" s="137"/>
      <c r="AK47" s="111"/>
      <c r="AL47" s="97">
        <v>17446.8</v>
      </c>
      <c r="AM47" s="23">
        <f t="shared" si="10"/>
        <v>3557.7000000000003</v>
      </c>
      <c r="AN47" s="23">
        <f t="shared" si="15"/>
        <v>120.4</v>
      </c>
      <c r="AO47" s="23">
        <f t="shared" si="16"/>
        <v>3437.3</v>
      </c>
      <c r="AP47" s="23">
        <f t="shared" si="11"/>
        <v>0</v>
      </c>
      <c r="AQ47" s="23">
        <f t="shared" si="13"/>
        <v>21004.5</v>
      </c>
      <c r="AR47" s="24">
        <f t="shared" si="17"/>
        <v>290</v>
      </c>
      <c r="AS47" s="24">
        <f t="shared" si="18"/>
        <v>0</v>
      </c>
      <c r="AT47" s="163">
        <f t="shared" si="19"/>
        <v>53.52</v>
      </c>
      <c r="AU47" s="303">
        <v>1</v>
      </c>
      <c r="AV47" s="47"/>
      <c r="AW47" s="107"/>
      <c r="AX47" s="215"/>
      <c r="AY47" s="48"/>
      <c r="AZ47" s="137"/>
      <c r="BA47" s="47"/>
    </row>
    <row r="48" spans="1:53" ht="22.5">
      <c r="A48" s="6">
        <v>150</v>
      </c>
      <c r="B48" s="6">
        <v>3123</v>
      </c>
      <c r="C48" s="8">
        <v>2</v>
      </c>
      <c r="D48" s="194" t="s">
        <v>45</v>
      </c>
      <c r="E48" s="102">
        <v>12274.5</v>
      </c>
      <c r="F48" s="25">
        <f t="shared" si="8"/>
        <v>2726.28</v>
      </c>
      <c r="G48" s="28">
        <v>74.48</v>
      </c>
      <c r="H48" s="25">
        <v>2651.8</v>
      </c>
      <c r="I48" s="25"/>
      <c r="J48" s="230">
        <f t="shared" si="12"/>
        <v>15000.78</v>
      </c>
      <c r="K48" s="23">
        <v>382.1</v>
      </c>
      <c r="L48" s="40">
        <v>0</v>
      </c>
      <c r="M48" s="111">
        <v>43.22</v>
      </c>
      <c r="N48" s="161">
        <f t="shared" si="14"/>
        <v>0</v>
      </c>
      <c r="O48" s="252"/>
      <c r="P48" s="223"/>
      <c r="Q48" s="25"/>
      <c r="R48" s="28"/>
      <c r="S48" s="25"/>
      <c r="T48" s="25"/>
      <c r="U48" s="25"/>
      <c r="V48" s="25"/>
      <c r="W48" s="151"/>
      <c r="X48" s="166"/>
      <c r="Y48" s="152"/>
      <c r="Z48" s="166"/>
      <c r="AA48" s="206">
        <v>7</v>
      </c>
      <c r="AB48" s="321"/>
      <c r="AC48" s="98"/>
      <c r="AD48" s="25"/>
      <c r="AE48" s="25"/>
      <c r="AF48" s="25"/>
      <c r="AG48" s="148">
        <f t="shared" si="9"/>
        <v>0</v>
      </c>
      <c r="AH48" s="47"/>
      <c r="AI48" s="167"/>
      <c r="AJ48" s="137"/>
      <c r="AK48" s="111"/>
      <c r="AL48" s="97">
        <v>12274.5</v>
      </c>
      <c r="AM48" s="23">
        <f t="shared" si="10"/>
        <v>2733.28</v>
      </c>
      <c r="AN48" s="23">
        <f t="shared" si="15"/>
        <v>74.48</v>
      </c>
      <c r="AO48" s="23">
        <f t="shared" si="16"/>
        <v>2658.8</v>
      </c>
      <c r="AP48" s="23">
        <f t="shared" si="11"/>
        <v>0</v>
      </c>
      <c r="AQ48" s="23">
        <f t="shared" si="13"/>
        <v>15007.78</v>
      </c>
      <c r="AR48" s="24">
        <f t="shared" si="17"/>
        <v>382.1</v>
      </c>
      <c r="AS48" s="24">
        <f t="shared" si="18"/>
        <v>0</v>
      </c>
      <c r="AT48" s="163">
        <f t="shared" si="19"/>
        <v>43.22</v>
      </c>
      <c r="AU48" s="303">
        <v>1</v>
      </c>
      <c r="AV48" s="47"/>
      <c r="AW48" s="107">
        <v>60</v>
      </c>
      <c r="AX48" s="215"/>
      <c r="AY48" s="48"/>
      <c r="AZ48" s="137"/>
      <c r="BA48" s="47"/>
    </row>
    <row r="49" spans="1:53" ht="22.5">
      <c r="A49" s="6">
        <v>100</v>
      </c>
      <c r="B49" s="6">
        <v>3123</v>
      </c>
      <c r="C49" s="8">
        <v>2</v>
      </c>
      <c r="D49" s="194" t="s">
        <v>46</v>
      </c>
      <c r="E49" s="102">
        <v>14298.7</v>
      </c>
      <c r="F49" s="25">
        <f t="shared" si="8"/>
        <v>3785.34</v>
      </c>
      <c r="G49" s="28">
        <v>104.44</v>
      </c>
      <c r="H49" s="25">
        <v>3680.9</v>
      </c>
      <c r="I49" s="25">
        <v>800</v>
      </c>
      <c r="J49" s="230">
        <f t="shared" si="12"/>
        <v>18084.04</v>
      </c>
      <c r="K49" s="23">
        <v>364.9</v>
      </c>
      <c r="L49" s="41">
        <v>0</v>
      </c>
      <c r="M49" s="118">
        <v>41.08</v>
      </c>
      <c r="N49" s="161">
        <f t="shared" si="14"/>
        <v>0</v>
      </c>
      <c r="O49" s="252"/>
      <c r="P49" s="266"/>
      <c r="Q49" s="27"/>
      <c r="R49" s="262"/>
      <c r="S49" s="27"/>
      <c r="T49" s="27"/>
      <c r="U49" s="27"/>
      <c r="V49" s="27"/>
      <c r="W49" s="151"/>
      <c r="X49" s="166"/>
      <c r="Y49" s="152"/>
      <c r="Z49" s="166"/>
      <c r="AA49" s="207">
        <v>2</v>
      </c>
      <c r="AB49" s="321"/>
      <c r="AC49" s="99"/>
      <c r="AD49" s="27"/>
      <c r="AE49" s="27"/>
      <c r="AF49" s="27"/>
      <c r="AG49" s="148">
        <f t="shared" si="9"/>
        <v>0</v>
      </c>
      <c r="AH49" s="47"/>
      <c r="AI49" s="167"/>
      <c r="AJ49" s="313"/>
      <c r="AK49" s="118"/>
      <c r="AL49" s="97">
        <v>14298.7</v>
      </c>
      <c r="AM49" s="23">
        <f t="shared" si="10"/>
        <v>3787.34</v>
      </c>
      <c r="AN49" s="23">
        <f t="shared" si="15"/>
        <v>104.44</v>
      </c>
      <c r="AO49" s="23">
        <f t="shared" si="16"/>
        <v>3682.9</v>
      </c>
      <c r="AP49" s="23">
        <f t="shared" si="11"/>
        <v>800</v>
      </c>
      <c r="AQ49" s="23">
        <f t="shared" si="13"/>
        <v>18086.04</v>
      </c>
      <c r="AR49" s="24">
        <f t="shared" si="17"/>
        <v>364.9</v>
      </c>
      <c r="AS49" s="24">
        <f t="shared" si="18"/>
        <v>0</v>
      </c>
      <c r="AT49" s="163">
        <f t="shared" si="19"/>
        <v>41.08</v>
      </c>
      <c r="AU49" s="303">
        <v>1</v>
      </c>
      <c r="AV49" s="67"/>
      <c r="AW49" s="107"/>
      <c r="AX49" s="215">
        <v>520</v>
      </c>
      <c r="AY49" s="48"/>
      <c r="AZ49" s="137"/>
      <c r="BA49" s="47"/>
    </row>
    <row r="50" spans="1:53" ht="33.75">
      <c r="A50" s="6">
        <v>96</v>
      </c>
      <c r="B50" s="6">
        <v>3122</v>
      </c>
      <c r="C50" s="8">
        <v>2</v>
      </c>
      <c r="D50" s="194" t="s">
        <v>47</v>
      </c>
      <c r="E50" s="102">
        <v>12198.9</v>
      </c>
      <c r="F50" s="25">
        <f t="shared" si="8"/>
        <v>2081.54</v>
      </c>
      <c r="G50" s="28">
        <v>69.44</v>
      </c>
      <c r="H50" s="25">
        <v>2012.1</v>
      </c>
      <c r="I50" s="25"/>
      <c r="J50" s="230">
        <f t="shared" si="12"/>
        <v>14280.439999999999</v>
      </c>
      <c r="K50" s="23">
        <v>352.1</v>
      </c>
      <c r="L50" s="40">
        <v>0</v>
      </c>
      <c r="M50" s="111">
        <v>36.81</v>
      </c>
      <c r="N50" s="161">
        <f t="shared" si="14"/>
        <v>0</v>
      </c>
      <c r="O50" s="252"/>
      <c r="P50" s="223"/>
      <c r="Q50" s="25"/>
      <c r="R50" s="28"/>
      <c r="S50" s="25"/>
      <c r="T50" s="25"/>
      <c r="U50" s="25"/>
      <c r="V50" s="25"/>
      <c r="W50" s="151"/>
      <c r="X50" s="166"/>
      <c r="Y50" s="152"/>
      <c r="Z50" s="166"/>
      <c r="AA50" s="206">
        <v>0.1</v>
      </c>
      <c r="AB50" s="321"/>
      <c r="AC50" s="98"/>
      <c r="AD50" s="25"/>
      <c r="AE50" s="25"/>
      <c r="AF50" s="25"/>
      <c r="AG50" s="148">
        <f t="shared" si="9"/>
        <v>0</v>
      </c>
      <c r="AH50" s="47"/>
      <c r="AI50" s="167"/>
      <c r="AJ50" s="137"/>
      <c r="AK50" s="111"/>
      <c r="AL50" s="97">
        <v>12198.9</v>
      </c>
      <c r="AM50" s="23">
        <f t="shared" si="10"/>
        <v>2081.64</v>
      </c>
      <c r="AN50" s="23">
        <f t="shared" si="15"/>
        <v>69.44</v>
      </c>
      <c r="AO50" s="23">
        <f t="shared" si="16"/>
        <v>2012.1999999999998</v>
      </c>
      <c r="AP50" s="23">
        <f t="shared" si="11"/>
        <v>0</v>
      </c>
      <c r="AQ50" s="23">
        <f t="shared" si="13"/>
        <v>14280.539999999999</v>
      </c>
      <c r="AR50" s="24">
        <f t="shared" si="17"/>
        <v>352.1</v>
      </c>
      <c r="AS50" s="24">
        <f t="shared" si="18"/>
        <v>0</v>
      </c>
      <c r="AT50" s="163">
        <f t="shared" si="19"/>
        <v>36.81</v>
      </c>
      <c r="AU50" s="303">
        <v>2</v>
      </c>
      <c r="AV50" s="47"/>
      <c r="AW50" s="107">
        <v>31.2</v>
      </c>
      <c r="AX50" s="215"/>
      <c r="AY50" s="48"/>
      <c r="AZ50" s="137"/>
      <c r="BA50" s="47"/>
    </row>
    <row r="51" spans="1:53" ht="33.75">
      <c r="A51" s="6">
        <v>94</v>
      </c>
      <c r="B51" s="6">
        <v>3122</v>
      </c>
      <c r="C51" s="8">
        <v>2</v>
      </c>
      <c r="D51" s="194" t="s">
        <v>161</v>
      </c>
      <c r="E51" s="102">
        <v>25145.1</v>
      </c>
      <c r="F51" s="25">
        <f t="shared" si="8"/>
        <v>4052.386</v>
      </c>
      <c r="G51" s="28">
        <v>115.086</v>
      </c>
      <c r="H51" s="25">
        <v>3937.3</v>
      </c>
      <c r="I51" s="25"/>
      <c r="J51" s="230">
        <f t="shared" si="12"/>
        <v>29197.485999999997</v>
      </c>
      <c r="K51" s="23">
        <v>711</v>
      </c>
      <c r="L51" s="40">
        <v>0</v>
      </c>
      <c r="M51" s="111">
        <v>69.8</v>
      </c>
      <c r="N51" s="161">
        <f t="shared" si="14"/>
        <v>0</v>
      </c>
      <c r="O51" s="252"/>
      <c r="P51" s="223"/>
      <c r="Q51" s="25"/>
      <c r="R51" s="28"/>
      <c r="S51" s="25"/>
      <c r="T51" s="25"/>
      <c r="U51" s="25"/>
      <c r="V51" s="25"/>
      <c r="W51" s="151">
        <v>200</v>
      </c>
      <c r="X51" s="166"/>
      <c r="Y51" s="152"/>
      <c r="Z51" s="166"/>
      <c r="AA51" s="206">
        <v>85.7</v>
      </c>
      <c r="AB51" s="321"/>
      <c r="AC51" s="98"/>
      <c r="AD51" s="25"/>
      <c r="AE51" s="25"/>
      <c r="AF51" s="25"/>
      <c r="AG51" s="148">
        <f t="shared" si="9"/>
        <v>0</v>
      </c>
      <c r="AH51" s="47"/>
      <c r="AI51" s="167"/>
      <c r="AJ51" s="137">
        <v>150</v>
      </c>
      <c r="AK51" s="111"/>
      <c r="AL51" s="97">
        <v>25145.1</v>
      </c>
      <c r="AM51" s="23">
        <f t="shared" si="10"/>
        <v>4338.086</v>
      </c>
      <c r="AN51" s="23">
        <f t="shared" si="15"/>
        <v>115.086</v>
      </c>
      <c r="AO51" s="23">
        <f t="shared" si="16"/>
        <v>4223</v>
      </c>
      <c r="AP51" s="23">
        <f t="shared" si="11"/>
        <v>0</v>
      </c>
      <c r="AQ51" s="23">
        <f>SUM(AL51:AM51)</f>
        <v>29483.185999999998</v>
      </c>
      <c r="AR51" s="24">
        <f t="shared" si="17"/>
        <v>711</v>
      </c>
      <c r="AS51" s="24">
        <f t="shared" si="18"/>
        <v>150</v>
      </c>
      <c r="AT51" s="163">
        <f t="shared" si="19"/>
        <v>69.8</v>
      </c>
      <c r="AU51" s="303">
        <v>1</v>
      </c>
      <c r="AV51" s="47"/>
      <c r="AW51" s="107"/>
      <c r="AX51" s="215"/>
      <c r="AY51" s="48"/>
      <c r="AZ51" s="137"/>
      <c r="BA51" s="47">
        <v>90</v>
      </c>
    </row>
    <row r="52" spans="1:53" ht="22.5">
      <c r="A52" s="6">
        <v>101</v>
      </c>
      <c r="B52" s="6">
        <v>3125</v>
      </c>
      <c r="C52" s="8">
        <v>2</v>
      </c>
      <c r="D52" s="194" t="s">
        <v>48</v>
      </c>
      <c r="E52" s="102">
        <v>11567.2</v>
      </c>
      <c r="F52" s="25">
        <f t="shared" si="8"/>
        <v>1989.2</v>
      </c>
      <c r="G52" s="28">
        <v>42.7</v>
      </c>
      <c r="H52" s="25">
        <v>1946.5</v>
      </c>
      <c r="I52" s="25"/>
      <c r="J52" s="230">
        <f t="shared" si="12"/>
        <v>13556.400000000001</v>
      </c>
      <c r="K52" s="23">
        <v>185.8</v>
      </c>
      <c r="L52" s="40">
        <v>0</v>
      </c>
      <c r="M52" s="111">
        <v>39.4</v>
      </c>
      <c r="N52" s="161">
        <f t="shared" si="14"/>
        <v>0</v>
      </c>
      <c r="O52" s="252"/>
      <c r="P52" s="223"/>
      <c r="Q52" s="25"/>
      <c r="R52" s="28"/>
      <c r="S52" s="25"/>
      <c r="T52" s="25"/>
      <c r="U52" s="25"/>
      <c r="V52" s="25"/>
      <c r="W52" s="151"/>
      <c r="X52" s="166"/>
      <c r="Y52" s="152"/>
      <c r="Z52" s="166"/>
      <c r="AA52" s="206"/>
      <c r="AB52" s="321"/>
      <c r="AC52" s="98"/>
      <c r="AD52" s="25"/>
      <c r="AE52" s="25"/>
      <c r="AF52" s="25"/>
      <c r="AG52" s="148">
        <f t="shared" si="9"/>
        <v>0</v>
      </c>
      <c r="AH52" s="47"/>
      <c r="AI52" s="167"/>
      <c r="AJ52" s="137"/>
      <c r="AK52" s="111"/>
      <c r="AL52" s="97">
        <v>11567.2</v>
      </c>
      <c r="AM52" s="23">
        <f t="shared" si="10"/>
        <v>1989.2</v>
      </c>
      <c r="AN52" s="23">
        <f t="shared" si="15"/>
        <v>42.7</v>
      </c>
      <c r="AO52" s="23">
        <f t="shared" si="16"/>
        <v>1946.5</v>
      </c>
      <c r="AP52" s="23">
        <f t="shared" si="11"/>
        <v>0</v>
      </c>
      <c r="AQ52" s="23">
        <f t="shared" si="13"/>
        <v>13556.400000000001</v>
      </c>
      <c r="AR52" s="24">
        <f t="shared" si="17"/>
        <v>185.8</v>
      </c>
      <c r="AS52" s="24">
        <f t="shared" si="18"/>
        <v>0</v>
      </c>
      <c r="AT52" s="163">
        <f t="shared" si="19"/>
        <v>39.4</v>
      </c>
      <c r="AU52" s="303">
        <v>3</v>
      </c>
      <c r="AV52" s="47"/>
      <c r="AW52" s="107"/>
      <c r="AX52" s="215"/>
      <c r="AY52" s="48"/>
      <c r="AZ52" s="137"/>
      <c r="BA52" s="47"/>
    </row>
    <row r="53" spans="1:53" ht="12.75">
      <c r="A53" s="6">
        <v>151</v>
      </c>
      <c r="B53" s="6">
        <v>3114</v>
      </c>
      <c r="C53" s="8">
        <v>2</v>
      </c>
      <c r="D53" s="194" t="s">
        <v>139</v>
      </c>
      <c r="E53" s="102">
        <v>3565.4</v>
      </c>
      <c r="F53" s="25">
        <f t="shared" si="8"/>
        <v>397.62</v>
      </c>
      <c r="G53" s="28">
        <v>19.22</v>
      </c>
      <c r="H53" s="25">
        <v>378.4</v>
      </c>
      <c r="I53" s="25"/>
      <c r="J53" s="230">
        <f t="shared" si="12"/>
        <v>3963.02</v>
      </c>
      <c r="K53" s="23">
        <v>0</v>
      </c>
      <c r="L53" s="40">
        <v>0</v>
      </c>
      <c r="M53" s="111">
        <v>10.06</v>
      </c>
      <c r="N53" s="161">
        <f t="shared" si="14"/>
        <v>0</v>
      </c>
      <c r="O53" s="252">
        <v>20</v>
      </c>
      <c r="P53" s="223"/>
      <c r="Q53" s="25"/>
      <c r="R53" s="28">
        <v>4.11</v>
      </c>
      <c r="S53" s="25"/>
      <c r="T53" s="25"/>
      <c r="U53" s="25"/>
      <c r="V53" s="25"/>
      <c r="W53" s="151"/>
      <c r="X53" s="166"/>
      <c r="Y53" s="152"/>
      <c r="Z53" s="166"/>
      <c r="AA53" s="206"/>
      <c r="AB53" s="321"/>
      <c r="AC53" s="98"/>
      <c r="AD53" s="25"/>
      <c r="AE53" s="25"/>
      <c r="AF53" s="25"/>
      <c r="AG53" s="148">
        <f t="shared" si="9"/>
        <v>0</v>
      </c>
      <c r="AH53" s="47"/>
      <c r="AI53" s="167"/>
      <c r="AJ53" s="137"/>
      <c r="AK53" s="111"/>
      <c r="AL53" s="97">
        <v>3565.4</v>
      </c>
      <c r="AM53" s="23">
        <f t="shared" si="10"/>
        <v>421.72999999999996</v>
      </c>
      <c r="AN53" s="23">
        <f t="shared" si="15"/>
        <v>43.33</v>
      </c>
      <c r="AO53" s="23">
        <f t="shared" si="16"/>
        <v>378.4</v>
      </c>
      <c r="AP53" s="23">
        <f t="shared" si="11"/>
        <v>0</v>
      </c>
      <c r="AQ53" s="23">
        <f t="shared" si="13"/>
        <v>3987.13</v>
      </c>
      <c r="AR53" s="24">
        <f t="shared" si="17"/>
        <v>0</v>
      </c>
      <c r="AS53" s="24">
        <f t="shared" si="18"/>
        <v>0</v>
      </c>
      <c r="AT53" s="163">
        <f t="shared" si="19"/>
        <v>10.06</v>
      </c>
      <c r="AU53" s="303">
        <v>0</v>
      </c>
      <c r="AV53" s="47"/>
      <c r="AW53" s="107"/>
      <c r="AX53" s="215"/>
      <c r="AY53" s="48"/>
      <c r="AZ53" s="137"/>
      <c r="BA53" s="47"/>
    </row>
    <row r="54" spans="1:53" ht="12.75">
      <c r="A54" s="6">
        <v>152</v>
      </c>
      <c r="B54" s="6">
        <v>3114</v>
      </c>
      <c r="C54" s="8">
        <v>2</v>
      </c>
      <c r="D54" s="194" t="s">
        <v>142</v>
      </c>
      <c r="E54" s="102">
        <v>6582.6</v>
      </c>
      <c r="F54" s="25">
        <f t="shared" si="8"/>
        <v>1686.54</v>
      </c>
      <c r="G54" s="28">
        <v>16.44</v>
      </c>
      <c r="H54" s="25">
        <v>1670.1</v>
      </c>
      <c r="I54" s="25"/>
      <c r="J54" s="230">
        <f t="shared" si="12"/>
        <v>8269.14</v>
      </c>
      <c r="K54" s="23">
        <v>0</v>
      </c>
      <c r="L54" s="40">
        <v>0</v>
      </c>
      <c r="M54" s="111">
        <v>19.55</v>
      </c>
      <c r="N54" s="161">
        <f t="shared" si="14"/>
        <v>0</v>
      </c>
      <c r="O54" s="252">
        <v>14</v>
      </c>
      <c r="P54" s="223"/>
      <c r="Q54" s="25"/>
      <c r="R54" s="28">
        <v>8.22</v>
      </c>
      <c r="S54" s="25"/>
      <c r="T54" s="25"/>
      <c r="U54" s="25"/>
      <c r="V54" s="25"/>
      <c r="W54" s="151"/>
      <c r="X54" s="166"/>
      <c r="Y54" s="152"/>
      <c r="Z54" s="166"/>
      <c r="AA54" s="206"/>
      <c r="AB54" s="321"/>
      <c r="AC54" s="98"/>
      <c r="AD54" s="25"/>
      <c r="AE54" s="25"/>
      <c r="AF54" s="25"/>
      <c r="AG54" s="148">
        <f t="shared" si="9"/>
        <v>0</v>
      </c>
      <c r="AH54" s="47"/>
      <c r="AI54" s="167"/>
      <c r="AJ54" s="137"/>
      <c r="AK54" s="111"/>
      <c r="AL54" s="97">
        <v>6582.6</v>
      </c>
      <c r="AM54" s="23">
        <f t="shared" si="10"/>
        <v>1708.76</v>
      </c>
      <c r="AN54" s="23">
        <f t="shared" si="15"/>
        <v>38.660000000000004</v>
      </c>
      <c r="AO54" s="23">
        <f t="shared" si="16"/>
        <v>1670.1</v>
      </c>
      <c r="AP54" s="23">
        <f t="shared" si="11"/>
        <v>0</v>
      </c>
      <c r="AQ54" s="23">
        <f t="shared" si="13"/>
        <v>8291.36</v>
      </c>
      <c r="AR54" s="24">
        <f t="shared" si="17"/>
        <v>0</v>
      </c>
      <c r="AS54" s="24">
        <f t="shared" si="18"/>
        <v>0</v>
      </c>
      <c r="AT54" s="163">
        <f t="shared" si="19"/>
        <v>19.55</v>
      </c>
      <c r="AU54" s="303">
        <v>0</v>
      </c>
      <c r="AV54" s="47"/>
      <c r="AW54" s="107"/>
      <c r="AX54" s="215"/>
      <c r="AY54" s="48"/>
      <c r="AZ54" s="137"/>
      <c r="BA54" s="47"/>
    </row>
    <row r="55" spans="1:53" ht="33.75">
      <c r="A55" s="6">
        <v>106</v>
      </c>
      <c r="B55" s="6">
        <v>3114</v>
      </c>
      <c r="C55" s="8">
        <v>2</v>
      </c>
      <c r="D55" s="194" t="s">
        <v>49</v>
      </c>
      <c r="E55" s="102">
        <v>1916.9</v>
      </c>
      <c r="F55" s="25">
        <f t="shared" si="8"/>
        <v>196</v>
      </c>
      <c r="G55" s="28">
        <v>11</v>
      </c>
      <c r="H55" s="25">
        <v>185</v>
      </c>
      <c r="I55" s="25"/>
      <c r="J55" s="230">
        <f t="shared" si="12"/>
        <v>2112.9</v>
      </c>
      <c r="K55" s="23">
        <v>1.8</v>
      </c>
      <c r="L55" s="40">
        <v>0</v>
      </c>
      <c r="M55" s="111">
        <v>4.36</v>
      </c>
      <c r="N55" s="161">
        <f t="shared" si="14"/>
        <v>0</v>
      </c>
      <c r="O55" s="252">
        <v>20</v>
      </c>
      <c r="P55" s="223"/>
      <c r="Q55" s="25"/>
      <c r="R55" s="28"/>
      <c r="S55" s="25"/>
      <c r="T55" s="25"/>
      <c r="U55" s="25"/>
      <c r="V55" s="25"/>
      <c r="W55" s="151"/>
      <c r="X55" s="166"/>
      <c r="Y55" s="152"/>
      <c r="Z55" s="166"/>
      <c r="AA55" s="206"/>
      <c r="AB55" s="321"/>
      <c r="AC55" s="98"/>
      <c r="AD55" s="25"/>
      <c r="AE55" s="25"/>
      <c r="AF55" s="25"/>
      <c r="AG55" s="148">
        <f t="shared" si="9"/>
        <v>0</v>
      </c>
      <c r="AH55" s="47"/>
      <c r="AI55" s="167"/>
      <c r="AJ55" s="137"/>
      <c r="AK55" s="111"/>
      <c r="AL55" s="97">
        <v>1916.9</v>
      </c>
      <c r="AM55" s="23">
        <f t="shared" si="10"/>
        <v>216</v>
      </c>
      <c r="AN55" s="23">
        <f t="shared" si="15"/>
        <v>31</v>
      </c>
      <c r="AO55" s="23">
        <f t="shared" si="16"/>
        <v>185</v>
      </c>
      <c r="AP55" s="23">
        <f t="shared" si="11"/>
        <v>0</v>
      </c>
      <c r="AQ55" s="23">
        <f t="shared" si="13"/>
        <v>2132.9</v>
      </c>
      <c r="AR55" s="24">
        <f t="shared" si="17"/>
        <v>1.8</v>
      </c>
      <c r="AS55" s="24">
        <f t="shared" si="18"/>
        <v>0</v>
      </c>
      <c r="AT55" s="163">
        <f t="shared" si="19"/>
        <v>4.36</v>
      </c>
      <c r="AU55" s="303">
        <v>0</v>
      </c>
      <c r="AV55" s="47"/>
      <c r="AW55" s="107"/>
      <c r="AX55" s="215"/>
      <c r="AY55" s="48"/>
      <c r="AZ55" s="137"/>
      <c r="BA55" s="47"/>
    </row>
    <row r="56" spans="1:53" ht="22.5">
      <c r="A56" s="6">
        <v>108</v>
      </c>
      <c r="B56" s="6">
        <v>3146</v>
      </c>
      <c r="C56" s="8">
        <v>2</v>
      </c>
      <c r="D56" s="194" t="s">
        <v>50</v>
      </c>
      <c r="E56" s="102">
        <v>3018.6</v>
      </c>
      <c r="F56" s="25">
        <f t="shared" si="8"/>
        <v>553</v>
      </c>
      <c r="G56" s="28">
        <v>0</v>
      </c>
      <c r="H56" s="25">
        <v>553</v>
      </c>
      <c r="I56" s="25"/>
      <c r="J56" s="230">
        <f t="shared" si="12"/>
        <v>3571.6</v>
      </c>
      <c r="K56" s="23">
        <v>4.8</v>
      </c>
      <c r="L56" s="40">
        <v>0</v>
      </c>
      <c r="M56" s="111">
        <v>7.76</v>
      </c>
      <c r="N56" s="161">
        <f t="shared" si="14"/>
        <v>0</v>
      </c>
      <c r="O56" s="252"/>
      <c r="P56" s="223"/>
      <c r="Q56" s="25"/>
      <c r="R56" s="28"/>
      <c r="S56" s="25"/>
      <c r="T56" s="25"/>
      <c r="U56" s="25"/>
      <c r="V56" s="25"/>
      <c r="W56" s="151"/>
      <c r="X56" s="166"/>
      <c r="Y56" s="152"/>
      <c r="Z56" s="166"/>
      <c r="AA56" s="206"/>
      <c r="AB56" s="321"/>
      <c r="AC56" s="98"/>
      <c r="AD56" s="25"/>
      <c r="AE56" s="25"/>
      <c r="AF56" s="25"/>
      <c r="AG56" s="148">
        <f t="shared" si="9"/>
        <v>0</v>
      </c>
      <c r="AH56" s="47"/>
      <c r="AI56" s="167"/>
      <c r="AJ56" s="137"/>
      <c r="AK56" s="111"/>
      <c r="AL56" s="97">
        <v>3018.6</v>
      </c>
      <c r="AM56" s="23">
        <f t="shared" si="10"/>
        <v>553</v>
      </c>
      <c r="AN56" s="23">
        <f t="shared" si="15"/>
        <v>0</v>
      </c>
      <c r="AO56" s="23">
        <f t="shared" si="16"/>
        <v>553</v>
      </c>
      <c r="AP56" s="23">
        <f t="shared" si="11"/>
        <v>0</v>
      </c>
      <c r="AQ56" s="23">
        <f t="shared" si="13"/>
        <v>3571.6</v>
      </c>
      <c r="AR56" s="24">
        <f t="shared" si="17"/>
        <v>4.8</v>
      </c>
      <c r="AS56" s="24">
        <f t="shared" si="18"/>
        <v>0</v>
      </c>
      <c r="AT56" s="163">
        <f t="shared" si="19"/>
        <v>7.76</v>
      </c>
      <c r="AU56" s="303">
        <v>0</v>
      </c>
      <c r="AV56" s="47"/>
      <c r="AW56" s="107"/>
      <c r="AX56" s="215"/>
      <c r="AY56" s="48"/>
      <c r="AZ56" s="137"/>
      <c r="BA56" s="47"/>
    </row>
    <row r="57" spans="1:54" ht="13.5" thickBot="1">
      <c r="A57" s="71">
        <v>102</v>
      </c>
      <c r="B57" s="71">
        <v>3147</v>
      </c>
      <c r="C57" s="72">
        <v>2</v>
      </c>
      <c r="D57" s="196" t="s">
        <v>51</v>
      </c>
      <c r="E57" s="109">
        <v>0</v>
      </c>
      <c r="F57" s="74">
        <f t="shared" si="8"/>
        <v>2236.7</v>
      </c>
      <c r="G57" s="221">
        <v>0</v>
      </c>
      <c r="H57" s="74">
        <v>2236.7</v>
      </c>
      <c r="I57" s="74"/>
      <c r="J57" s="231">
        <f t="shared" si="12"/>
        <v>2236.7</v>
      </c>
      <c r="K57" s="31">
        <v>496.7</v>
      </c>
      <c r="L57" s="43">
        <v>0</v>
      </c>
      <c r="M57" s="117">
        <v>0</v>
      </c>
      <c r="N57" s="269">
        <f t="shared" si="14"/>
        <v>0</v>
      </c>
      <c r="O57" s="253"/>
      <c r="P57" s="267"/>
      <c r="Q57" s="74"/>
      <c r="R57" s="221"/>
      <c r="S57" s="74"/>
      <c r="T57" s="74"/>
      <c r="U57" s="74"/>
      <c r="V57" s="74"/>
      <c r="W57" s="154"/>
      <c r="X57" s="169"/>
      <c r="Y57" s="155"/>
      <c r="Z57" s="169"/>
      <c r="AA57" s="208"/>
      <c r="AB57" s="323"/>
      <c r="AC57" s="100"/>
      <c r="AD57" s="74"/>
      <c r="AE57" s="74"/>
      <c r="AF57" s="74"/>
      <c r="AG57" s="89">
        <f t="shared" si="9"/>
        <v>0</v>
      </c>
      <c r="AH57" s="76"/>
      <c r="AI57" s="170"/>
      <c r="AJ57" s="138"/>
      <c r="AK57" s="117"/>
      <c r="AL57" s="202">
        <v>0</v>
      </c>
      <c r="AM57" s="75">
        <f t="shared" si="10"/>
        <v>2236.7</v>
      </c>
      <c r="AN57" s="75">
        <f t="shared" si="15"/>
        <v>0</v>
      </c>
      <c r="AO57" s="75">
        <f t="shared" si="16"/>
        <v>2236.7</v>
      </c>
      <c r="AP57" s="31">
        <f t="shared" si="11"/>
        <v>0</v>
      </c>
      <c r="AQ57" s="75">
        <f t="shared" si="13"/>
        <v>2236.7</v>
      </c>
      <c r="AR57" s="73">
        <f t="shared" si="17"/>
        <v>496.7</v>
      </c>
      <c r="AS57" s="73">
        <f t="shared" si="18"/>
        <v>0</v>
      </c>
      <c r="AT57" s="164">
        <f t="shared" si="19"/>
        <v>0</v>
      </c>
      <c r="AU57" s="304">
        <v>2</v>
      </c>
      <c r="AV57" s="76"/>
      <c r="AW57" s="108"/>
      <c r="AX57" s="291"/>
      <c r="AY57" s="51"/>
      <c r="AZ57" s="138"/>
      <c r="BA57" s="76"/>
      <c r="BB57" s="135"/>
    </row>
    <row r="58" spans="1:53" ht="12.75">
      <c r="A58" s="6">
        <v>38</v>
      </c>
      <c r="B58" s="292">
        <v>3121</v>
      </c>
      <c r="C58" s="7">
        <v>3</v>
      </c>
      <c r="D58" s="293" t="s">
        <v>52</v>
      </c>
      <c r="E58" s="161">
        <v>10678.5</v>
      </c>
      <c r="F58" s="23">
        <f t="shared" si="8"/>
        <v>1966.046</v>
      </c>
      <c r="G58" s="220">
        <v>143.046</v>
      </c>
      <c r="H58" s="23">
        <v>1823</v>
      </c>
      <c r="I58" s="23">
        <v>50</v>
      </c>
      <c r="J58" s="229">
        <f t="shared" si="12"/>
        <v>12644.546</v>
      </c>
      <c r="K58" s="23">
        <v>61.3</v>
      </c>
      <c r="L58" s="39">
        <v>0</v>
      </c>
      <c r="M58" s="294">
        <v>28.23</v>
      </c>
      <c r="N58" s="161">
        <f t="shared" si="14"/>
        <v>0</v>
      </c>
      <c r="O58" s="252"/>
      <c r="P58" s="264"/>
      <c r="Q58" s="23"/>
      <c r="R58" s="220"/>
      <c r="S58" s="23"/>
      <c r="T58" s="23"/>
      <c r="U58" s="23"/>
      <c r="V58" s="23"/>
      <c r="W58" s="151">
        <v>290</v>
      </c>
      <c r="X58" s="166">
        <v>300</v>
      </c>
      <c r="Y58" s="152"/>
      <c r="Z58" s="166"/>
      <c r="AA58" s="206">
        <v>0.5</v>
      </c>
      <c r="AB58" s="321"/>
      <c r="AC58" s="97"/>
      <c r="AD58" s="23"/>
      <c r="AE58" s="23"/>
      <c r="AF58" s="23"/>
      <c r="AG58" s="148">
        <f t="shared" si="9"/>
        <v>0</v>
      </c>
      <c r="AH58" s="47"/>
      <c r="AI58" s="167"/>
      <c r="AJ58" s="148"/>
      <c r="AK58" s="295"/>
      <c r="AL58" s="97">
        <v>10678.5</v>
      </c>
      <c r="AM58" s="23">
        <f t="shared" si="10"/>
        <v>2556.546</v>
      </c>
      <c r="AN58" s="23">
        <f t="shared" si="15"/>
        <v>143.046</v>
      </c>
      <c r="AO58" s="23">
        <f t="shared" si="16"/>
        <v>2413.5</v>
      </c>
      <c r="AP58" s="23">
        <f t="shared" si="11"/>
        <v>350</v>
      </c>
      <c r="AQ58" s="23">
        <f t="shared" si="13"/>
        <v>13235.046</v>
      </c>
      <c r="AR58" s="24">
        <f t="shared" si="17"/>
        <v>61.3</v>
      </c>
      <c r="AS58" s="24">
        <f t="shared" si="18"/>
        <v>0</v>
      </c>
      <c r="AT58" s="316">
        <f t="shared" si="19"/>
        <v>28.23</v>
      </c>
      <c r="AU58" s="301">
        <v>1</v>
      </c>
      <c r="AV58" s="47"/>
      <c r="AW58" s="141"/>
      <c r="AX58" s="290"/>
      <c r="AY58" s="47"/>
      <c r="AZ58" s="148"/>
      <c r="BA58" s="47"/>
    </row>
    <row r="59" spans="1:53" ht="12.75">
      <c r="A59" s="9">
        <v>39</v>
      </c>
      <c r="B59" s="104">
        <v>3121</v>
      </c>
      <c r="C59" s="8">
        <v>3</v>
      </c>
      <c r="D59" s="197" t="s">
        <v>126</v>
      </c>
      <c r="E59" s="102">
        <v>15692</v>
      </c>
      <c r="F59" s="25">
        <f t="shared" si="8"/>
        <v>2485.366</v>
      </c>
      <c r="G59" s="28">
        <v>183.366</v>
      </c>
      <c r="H59" s="25">
        <v>2302</v>
      </c>
      <c r="I59" s="25"/>
      <c r="J59" s="230">
        <f t="shared" si="12"/>
        <v>18177.366</v>
      </c>
      <c r="K59" s="23">
        <v>214.5</v>
      </c>
      <c r="L59" s="40">
        <v>0</v>
      </c>
      <c r="M59" s="119">
        <v>44.9</v>
      </c>
      <c r="N59" s="161">
        <f t="shared" si="14"/>
        <v>0</v>
      </c>
      <c r="O59" s="252"/>
      <c r="P59" s="223"/>
      <c r="Q59" s="25"/>
      <c r="R59" s="28"/>
      <c r="S59" s="25"/>
      <c r="T59" s="25"/>
      <c r="U59" s="25"/>
      <c r="V59" s="25"/>
      <c r="W59" s="151"/>
      <c r="X59" s="166"/>
      <c r="Y59" s="152"/>
      <c r="Z59" s="166"/>
      <c r="AA59" s="206">
        <v>3.5</v>
      </c>
      <c r="AB59" s="321"/>
      <c r="AC59" s="98">
        <v>73.5</v>
      </c>
      <c r="AD59" s="25"/>
      <c r="AE59" s="25"/>
      <c r="AF59" s="25"/>
      <c r="AG59" s="148">
        <f t="shared" si="9"/>
        <v>0</v>
      </c>
      <c r="AH59" s="47"/>
      <c r="AI59" s="167"/>
      <c r="AJ59" s="137"/>
      <c r="AK59" s="246"/>
      <c r="AL59" s="97">
        <v>15692</v>
      </c>
      <c r="AM59" s="23">
        <f t="shared" si="10"/>
        <v>2562.366</v>
      </c>
      <c r="AN59" s="23">
        <f t="shared" si="15"/>
        <v>183.366</v>
      </c>
      <c r="AO59" s="23">
        <f t="shared" si="16"/>
        <v>2379</v>
      </c>
      <c r="AP59" s="23">
        <f t="shared" si="11"/>
        <v>0</v>
      </c>
      <c r="AQ59" s="23">
        <f t="shared" si="13"/>
        <v>18254.366</v>
      </c>
      <c r="AR59" s="24">
        <f t="shared" si="17"/>
        <v>214.5</v>
      </c>
      <c r="AS59" s="24">
        <f t="shared" si="18"/>
        <v>0</v>
      </c>
      <c r="AT59" s="317">
        <f t="shared" si="19"/>
        <v>44.9</v>
      </c>
      <c r="AU59" s="303">
        <v>2</v>
      </c>
      <c r="AV59" s="47"/>
      <c r="AW59" s="107">
        <v>15</v>
      </c>
      <c r="AX59" s="215"/>
      <c r="AY59" s="48"/>
      <c r="AZ59" s="137"/>
      <c r="BA59" s="47"/>
    </row>
    <row r="60" spans="1:53" ht="22.5">
      <c r="A60" s="9">
        <v>40</v>
      </c>
      <c r="B60" s="104">
        <v>3121</v>
      </c>
      <c r="C60" s="8">
        <v>3</v>
      </c>
      <c r="D60" s="197" t="s">
        <v>53</v>
      </c>
      <c r="E60" s="102">
        <v>20668.1</v>
      </c>
      <c r="F60" s="25">
        <f t="shared" si="8"/>
        <v>2959.6459999999997</v>
      </c>
      <c r="G60" s="28">
        <v>246.046</v>
      </c>
      <c r="H60" s="25">
        <v>2713.6</v>
      </c>
      <c r="I60" s="25"/>
      <c r="J60" s="230">
        <f t="shared" si="12"/>
        <v>23627.746</v>
      </c>
      <c r="K60" s="23">
        <v>240.2</v>
      </c>
      <c r="L60" s="40">
        <v>0</v>
      </c>
      <c r="M60" s="119">
        <v>57.13</v>
      </c>
      <c r="N60" s="161">
        <f t="shared" si="14"/>
        <v>0</v>
      </c>
      <c r="O60" s="252"/>
      <c r="P60" s="223"/>
      <c r="Q60" s="25"/>
      <c r="R60" s="28"/>
      <c r="S60" s="25"/>
      <c r="T60" s="25"/>
      <c r="U60" s="25"/>
      <c r="V60" s="25"/>
      <c r="W60" s="151">
        <v>600</v>
      </c>
      <c r="X60" s="166"/>
      <c r="Y60" s="166"/>
      <c r="Z60" s="166"/>
      <c r="AA60" s="206"/>
      <c r="AB60" s="321"/>
      <c r="AC60" s="98"/>
      <c r="AD60" s="25"/>
      <c r="AE60" s="25"/>
      <c r="AF60" s="25"/>
      <c r="AG60" s="148">
        <f t="shared" si="9"/>
        <v>0</v>
      </c>
      <c r="AH60" s="47"/>
      <c r="AI60" s="167"/>
      <c r="AJ60" s="137"/>
      <c r="AK60" s="246"/>
      <c r="AL60" s="97">
        <v>20668.1</v>
      </c>
      <c r="AM60" s="23">
        <f aca="true" t="shared" si="20" ref="AM60:AM108">SUM(AN60:AO60)</f>
        <v>3559.6459999999997</v>
      </c>
      <c r="AN60" s="23">
        <f t="shared" si="15"/>
        <v>246.046</v>
      </c>
      <c r="AO60" s="23">
        <f t="shared" si="16"/>
        <v>3313.6</v>
      </c>
      <c r="AP60" s="23">
        <f t="shared" si="11"/>
        <v>0</v>
      </c>
      <c r="AQ60" s="23">
        <f t="shared" si="13"/>
        <v>24227.746</v>
      </c>
      <c r="AR60" s="24">
        <f t="shared" si="17"/>
        <v>240.2</v>
      </c>
      <c r="AS60" s="24">
        <f t="shared" si="18"/>
        <v>0</v>
      </c>
      <c r="AT60" s="317">
        <f t="shared" si="19"/>
        <v>57.13</v>
      </c>
      <c r="AU60" s="303">
        <v>3</v>
      </c>
      <c r="AV60" s="47"/>
      <c r="AW60" s="107"/>
      <c r="AX60" s="215">
        <f>2700+99</f>
        <v>2799</v>
      </c>
      <c r="AY60" s="48"/>
      <c r="AZ60" s="137"/>
      <c r="BA60" s="47"/>
    </row>
    <row r="61" spans="1:53" ht="22.5">
      <c r="A61" s="9">
        <v>41</v>
      </c>
      <c r="B61" s="104">
        <v>3122</v>
      </c>
      <c r="C61" s="8">
        <v>3</v>
      </c>
      <c r="D61" s="197" t="s">
        <v>54</v>
      </c>
      <c r="E61" s="102">
        <v>11953.8</v>
      </c>
      <c r="F61" s="25">
        <f t="shared" si="8"/>
        <v>1876.846</v>
      </c>
      <c r="G61" s="28">
        <v>125.846</v>
      </c>
      <c r="H61" s="25">
        <v>1751</v>
      </c>
      <c r="I61" s="25"/>
      <c r="J61" s="230">
        <f t="shared" si="12"/>
        <v>13830.645999999999</v>
      </c>
      <c r="K61" s="23">
        <v>245.3</v>
      </c>
      <c r="L61" s="40">
        <v>0</v>
      </c>
      <c r="M61" s="119">
        <v>35.42</v>
      </c>
      <c r="N61" s="161">
        <f t="shared" si="14"/>
        <v>0</v>
      </c>
      <c r="O61" s="252">
        <v>10</v>
      </c>
      <c r="P61" s="223"/>
      <c r="Q61" s="25"/>
      <c r="R61" s="28"/>
      <c r="S61" s="25"/>
      <c r="T61" s="25"/>
      <c r="U61" s="25"/>
      <c r="V61" s="25"/>
      <c r="W61" s="151">
        <v>0</v>
      </c>
      <c r="X61" s="166"/>
      <c r="Y61" s="152"/>
      <c r="Z61" s="166"/>
      <c r="AA61" s="206"/>
      <c r="AB61" s="321"/>
      <c r="AC61" s="98"/>
      <c r="AD61" s="25"/>
      <c r="AE61" s="25"/>
      <c r="AF61" s="25"/>
      <c r="AG61" s="148">
        <f t="shared" si="9"/>
        <v>0</v>
      </c>
      <c r="AH61" s="47"/>
      <c r="AI61" s="167"/>
      <c r="AJ61" s="137">
        <v>154</v>
      </c>
      <c r="AK61" s="246"/>
      <c r="AL61" s="97">
        <v>11953.8</v>
      </c>
      <c r="AM61" s="23">
        <f t="shared" si="20"/>
        <v>1886.846</v>
      </c>
      <c r="AN61" s="23">
        <f t="shared" si="15"/>
        <v>135.846</v>
      </c>
      <c r="AO61" s="23">
        <f t="shared" si="16"/>
        <v>1751</v>
      </c>
      <c r="AP61" s="23">
        <f t="shared" si="11"/>
        <v>0</v>
      </c>
      <c r="AQ61" s="23">
        <f t="shared" si="13"/>
        <v>13840.645999999999</v>
      </c>
      <c r="AR61" s="24">
        <f t="shared" si="17"/>
        <v>245.3</v>
      </c>
      <c r="AS61" s="24">
        <f t="shared" si="18"/>
        <v>154</v>
      </c>
      <c r="AT61" s="317">
        <f t="shared" si="19"/>
        <v>35.42</v>
      </c>
      <c r="AU61" s="303">
        <v>1</v>
      </c>
      <c r="AV61" s="47"/>
      <c r="AW61" s="107"/>
      <c r="AX61" s="215">
        <v>150</v>
      </c>
      <c r="AY61" s="48"/>
      <c r="AZ61" s="137"/>
      <c r="BA61" s="47"/>
    </row>
    <row r="62" spans="1:53" ht="12.75">
      <c r="A62" s="9">
        <v>43</v>
      </c>
      <c r="B62" s="104">
        <v>3122</v>
      </c>
      <c r="C62" s="8">
        <v>3</v>
      </c>
      <c r="D62" s="197" t="s">
        <v>127</v>
      </c>
      <c r="E62" s="102">
        <v>11179</v>
      </c>
      <c r="F62" s="25">
        <f t="shared" si="8"/>
        <v>2289.486</v>
      </c>
      <c r="G62" s="28">
        <v>111.286</v>
      </c>
      <c r="H62" s="25">
        <v>2178.2</v>
      </c>
      <c r="I62" s="25"/>
      <c r="J62" s="230">
        <f>E62+F62</f>
        <v>13468.486</v>
      </c>
      <c r="K62" s="23">
        <v>477</v>
      </c>
      <c r="L62" s="40">
        <v>0</v>
      </c>
      <c r="M62" s="119">
        <v>32.21</v>
      </c>
      <c r="N62" s="161">
        <f t="shared" si="14"/>
        <v>0</v>
      </c>
      <c r="O62" s="252">
        <v>10</v>
      </c>
      <c r="P62" s="223"/>
      <c r="Q62" s="25"/>
      <c r="R62" s="28"/>
      <c r="S62" s="25"/>
      <c r="T62" s="25"/>
      <c r="U62" s="25"/>
      <c r="V62" s="25"/>
      <c r="W62" s="151"/>
      <c r="X62" s="166"/>
      <c r="Y62" s="152"/>
      <c r="Z62" s="166"/>
      <c r="AA62" s="206"/>
      <c r="AB62" s="321">
        <v>355</v>
      </c>
      <c r="AC62" s="98"/>
      <c r="AD62" s="25"/>
      <c r="AE62" s="25"/>
      <c r="AF62" s="25"/>
      <c r="AG62" s="148">
        <f t="shared" si="9"/>
        <v>0</v>
      </c>
      <c r="AH62" s="47"/>
      <c r="AI62" s="167"/>
      <c r="AJ62" s="137"/>
      <c r="AK62" s="246"/>
      <c r="AL62" s="97">
        <v>11179</v>
      </c>
      <c r="AM62" s="23">
        <f t="shared" si="20"/>
        <v>2654.486</v>
      </c>
      <c r="AN62" s="23">
        <f t="shared" si="15"/>
        <v>121.286</v>
      </c>
      <c r="AO62" s="23">
        <f t="shared" si="16"/>
        <v>2533.2</v>
      </c>
      <c r="AP62" s="23">
        <f t="shared" si="11"/>
        <v>355</v>
      </c>
      <c r="AQ62" s="23">
        <f t="shared" si="13"/>
        <v>13833.486</v>
      </c>
      <c r="AR62" s="24">
        <f t="shared" si="17"/>
        <v>477</v>
      </c>
      <c r="AS62" s="24">
        <f t="shared" si="18"/>
        <v>0</v>
      </c>
      <c r="AT62" s="317">
        <f t="shared" si="19"/>
        <v>32.21</v>
      </c>
      <c r="AU62" s="303">
        <v>3</v>
      </c>
      <c r="AV62" s="47"/>
      <c r="AW62" s="107"/>
      <c r="AX62" s="215"/>
      <c r="AY62" s="48"/>
      <c r="AZ62" s="137"/>
      <c r="BA62" s="47"/>
    </row>
    <row r="63" spans="1:53" ht="22.5">
      <c r="A63" s="9">
        <v>44</v>
      </c>
      <c r="B63" s="104">
        <v>3123</v>
      </c>
      <c r="C63" s="8">
        <v>3</v>
      </c>
      <c r="D63" s="197" t="s">
        <v>128</v>
      </c>
      <c r="E63" s="102">
        <v>17632.1</v>
      </c>
      <c r="F63" s="25">
        <f t="shared" si="8"/>
        <v>3254.806</v>
      </c>
      <c r="G63" s="28">
        <v>149.00599999999997</v>
      </c>
      <c r="H63" s="25">
        <v>3105.8</v>
      </c>
      <c r="I63" s="25"/>
      <c r="J63" s="230">
        <f t="shared" si="12"/>
        <v>20886.906</v>
      </c>
      <c r="K63" s="23">
        <v>1131.4</v>
      </c>
      <c r="L63" s="40">
        <v>0</v>
      </c>
      <c r="M63" s="119">
        <v>57.65</v>
      </c>
      <c r="N63" s="161">
        <f t="shared" si="14"/>
        <v>0</v>
      </c>
      <c r="O63" s="252"/>
      <c r="P63" s="223"/>
      <c r="Q63" s="25"/>
      <c r="R63" s="28"/>
      <c r="S63" s="25"/>
      <c r="T63" s="25"/>
      <c r="U63" s="25"/>
      <c r="V63" s="25"/>
      <c r="W63" s="151"/>
      <c r="X63" s="166"/>
      <c r="Y63" s="152"/>
      <c r="Z63" s="166"/>
      <c r="AA63" s="206">
        <v>30.6</v>
      </c>
      <c r="AB63" s="321"/>
      <c r="AC63" s="98"/>
      <c r="AD63" s="25"/>
      <c r="AE63" s="25"/>
      <c r="AF63" s="25"/>
      <c r="AG63" s="148">
        <f t="shared" si="9"/>
        <v>0</v>
      </c>
      <c r="AH63" s="47"/>
      <c r="AI63" s="167"/>
      <c r="AJ63" s="137"/>
      <c r="AK63" s="246"/>
      <c r="AL63" s="97">
        <v>17632.1</v>
      </c>
      <c r="AM63" s="23">
        <f t="shared" si="20"/>
        <v>3285.406</v>
      </c>
      <c r="AN63" s="23">
        <f t="shared" si="15"/>
        <v>149.00599999999997</v>
      </c>
      <c r="AO63" s="23">
        <f t="shared" si="16"/>
        <v>3136.4</v>
      </c>
      <c r="AP63" s="23">
        <f t="shared" si="11"/>
        <v>0</v>
      </c>
      <c r="AQ63" s="23">
        <f t="shared" si="13"/>
        <v>20917.505999999998</v>
      </c>
      <c r="AR63" s="24">
        <f t="shared" si="17"/>
        <v>1131.4</v>
      </c>
      <c r="AS63" s="24">
        <f t="shared" si="18"/>
        <v>0</v>
      </c>
      <c r="AT63" s="317">
        <f t="shared" si="19"/>
        <v>57.65</v>
      </c>
      <c r="AU63" s="303">
        <v>3</v>
      </c>
      <c r="AV63" s="47"/>
      <c r="AW63" s="107"/>
      <c r="AX63" s="215"/>
      <c r="AY63" s="48"/>
      <c r="AZ63" s="137"/>
      <c r="BA63" s="47"/>
    </row>
    <row r="64" spans="1:53" ht="22.5">
      <c r="A64" s="9">
        <v>147</v>
      </c>
      <c r="B64" s="104">
        <v>3123</v>
      </c>
      <c r="C64" s="8">
        <v>3</v>
      </c>
      <c r="D64" s="197" t="s">
        <v>55</v>
      </c>
      <c r="E64" s="102">
        <v>14666</v>
      </c>
      <c r="F64" s="25">
        <f t="shared" si="8"/>
        <v>3690.2</v>
      </c>
      <c r="G64" s="28">
        <v>82.6</v>
      </c>
      <c r="H64" s="25">
        <v>3607.6</v>
      </c>
      <c r="I64" s="25">
        <v>550</v>
      </c>
      <c r="J64" s="230">
        <f t="shared" si="12"/>
        <v>18356.2</v>
      </c>
      <c r="K64" s="23">
        <v>538.2</v>
      </c>
      <c r="L64" s="40">
        <v>0</v>
      </c>
      <c r="M64" s="119">
        <v>53.13</v>
      </c>
      <c r="N64" s="161">
        <f t="shared" si="14"/>
        <v>0</v>
      </c>
      <c r="O64" s="252"/>
      <c r="P64" s="223"/>
      <c r="Q64" s="25"/>
      <c r="R64" s="28"/>
      <c r="S64" s="25"/>
      <c r="T64" s="25"/>
      <c r="U64" s="25"/>
      <c r="V64" s="25"/>
      <c r="W64" s="151"/>
      <c r="X64" s="166"/>
      <c r="Y64" s="152"/>
      <c r="Z64" s="166"/>
      <c r="AA64" s="206"/>
      <c r="AB64" s="321"/>
      <c r="AC64" s="98"/>
      <c r="AD64" s="25"/>
      <c r="AE64" s="25"/>
      <c r="AF64" s="25"/>
      <c r="AG64" s="148">
        <f t="shared" si="9"/>
        <v>0</v>
      </c>
      <c r="AH64" s="47"/>
      <c r="AI64" s="167"/>
      <c r="AJ64" s="137"/>
      <c r="AK64" s="246"/>
      <c r="AL64" s="97">
        <v>14666</v>
      </c>
      <c r="AM64" s="23">
        <f t="shared" si="20"/>
        <v>3690.2</v>
      </c>
      <c r="AN64" s="23">
        <f t="shared" si="15"/>
        <v>82.6</v>
      </c>
      <c r="AO64" s="23">
        <f t="shared" si="16"/>
        <v>3607.6</v>
      </c>
      <c r="AP64" s="23">
        <f t="shared" si="11"/>
        <v>550</v>
      </c>
      <c r="AQ64" s="23">
        <f t="shared" si="13"/>
        <v>18356.2</v>
      </c>
      <c r="AR64" s="24">
        <f t="shared" si="17"/>
        <v>538.2</v>
      </c>
      <c r="AS64" s="24">
        <f t="shared" si="18"/>
        <v>0</v>
      </c>
      <c r="AT64" s="317">
        <f t="shared" si="19"/>
        <v>53.13</v>
      </c>
      <c r="AU64" s="303">
        <v>1</v>
      </c>
      <c r="AV64" s="47"/>
      <c r="AW64" s="107"/>
      <c r="AX64" s="215">
        <v>350</v>
      </c>
      <c r="AY64" s="48"/>
      <c r="AZ64" s="137"/>
      <c r="BA64" s="47"/>
    </row>
    <row r="65" spans="1:53" ht="22.5">
      <c r="A65" s="9">
        <v>55</v>
      </c>
      <c r="B65" s="104">
        <v>3123</v>
      </c>
      <c r="C65" s="8">
        <v>3</v>
      </c>
      <c r="D65" s="197" t="s">
        <v>129</v>
      </c>
      <c r="E65" s="102">
        <v>11206.3</v>
      </c>
      <c r="F65" s="25">
        <f t="shared" si="8"/>
        <v>2348.04</v>
      </c>
      <c r="G65" s="28">
        <v>62.44</v>
      </c>
      <c r="H65" s="25">
        <v>2285.6</v>
      </c>
      <c r="I65" s="25"/>
      <c r="J65" s="230">
        <f t="shared" si="12"/>
        <v>13554.34</v>
      </c>
      <c r="K65" s="23">
        <v>733.3</v>
      </c>
      <c r="L65" s="40">
        <v>0</v>
      </c>
      <c r="M65" s="119">
        <v>36.24</v>
      </c>
      <c r="N65" s="161">
        <f t="shared" si="14"/>
        <v>0</v>
      </c>
      <c r="O65" s="252"/>
      <c r="P65" s="223"/>
      <c r="Q65" s="25"/>
      <c r="R65" s="28"/>
      <c r="S65" s="25"/>
      <c r="T65" s="25"/>
      <c r="U65" s="25"/>
      <c r="V65" s="25"/>
      <c r="W65" s="151">
        <v>200</v>
      </c>
      <c r="X65" s="166"/>
      <c r="Y65" s="152"/>
      <c r="Z65" s="166"/>
      <c r="AA65" s="206"/>
      <c r="AB65" s="321"/>
      <c r="AC65" s="98"/>
      <c r="AD65" s="25"/>
      <c r="AE65" s="25"/>
      <c r="AF65" s="25"/>
      <c r="AG65" s="148">
        <f t="shared" si="9"/>
        <v>0</v>
      </c>
      <c r="AH65" s="47"/>
      <c r="AI65" s="167"/>
      <c r="AJ65" s="137"/>
      <c r="AK65" s="246"/>
      <c r="AL65" s="97">
        <v>11206.3</v>
      </c>
      <c r="AM65" s="23">
        <f t="shared" si="20"/>
        <v>2548.04</v>
      </c>
      <c r="AN65" s="23">
        <f t="shared" si="15"/>
        <v>62.44</v>
      </c>
      <c r="AO65" s="23">
        <f t="shared" si="16"/>
        <v>2485.6</v>
      </c>
      <c r="AP65" s="23">
        <f t="shared" si="11"/>
        <v>0</v>
      </c>
      <c r="AQ65" s="23">
        <f t="shared" si="13"/>
        <v>13754.34</v>
      </c>
      <c r="AR65" s="24">
        <f t="shared" si="17"/>
        <v>733.3</v>
      </c>
      <c r="AS65" s="24">
        <f t="shared" si="18"/>
        <v>0</v>
      </c>
      <c r="AT65" s="317">
        <f t="shared" si="19"/>
        <v>36.24</v>
      </c>
      <c r="AU65" s="303">
        <v>2</v>
      </c>
      <c r="AV65" s="47"/>
      <c r="AW65" s="107">
        <v>14</v>
      </c>
      <c r="AX65" s="215"/>
      <c r="AY65" s="48"/>
      <c r="AZ65" s="137"/>
      <c r="BA65" s="47"/>
    </row>
    <row r="66" spans="1:53" ht="22.5">
      <c r="A66" s="9">
        <v>57</v>
      </c>
      <c r="B66" s="104">
        <v>3123</v>
      </c>
      <c r="C66" s="8">
        <v>3</v>
      </c>
      <c r="D66" s="197" t="s">
        <v>130</v>
      </c>
      <c r="E66" s="102">
        <v>36103.1</v>
      </c>
      <c r="F66" s="25">
        <f t="shared" si="8"/>
        <v>10201.618</v>
      </c>
      <c r="G66" s="28">
        <v>132.71800000000002</v>
      </c>
      <c r="H66" s="25">
        <v>10068.9</v>
      </c>
      <c r="I66" s="25">
        <v>664</v>
      </c>
      <c r="J66" s="230">
        <f aca="true" t="shared" si="21" ref="J66:J90">E66+F66</f>
        <v>46304.718</v>
      </c>
      <c r="K66" s="23">
        <v>1854.5</v>
      </c>
      <c r="L66" s="40">
        <v>0</v>
      </c>
      <c r="M66" s="119">
        <v>116.49</v>
      </c>
      <c r="N66" s="161">
        <f t="shared" si="14"/>
        <v>0</v>
      </c>
      <c r="O66" s="252"/>
      <c r="P66" s="223"/>
      <c r="Q66" s="25"/>
      <c r="R66" s="28"/>
      <c r="S66" s="25"/>
      <c r="T66" s="25"/>
      <c r="U66" s="25"/>
      <c r="V66" s="236"/>
      <c r="W66" s="151"/>
      <c r="X66" s="166"/>
      <c r="Y66" s="152"/>
      <c r="Z66" s="166"/>
      <c r="AA66" s="206">
        <v>226.3</v>
      </c>
      <c r="AB66" s="321"/>
      <c r="AC66" s="98">
        <v>20</v>
      </c>
      <c r="AD66" s="25"/>
      <c r="AE66" s="25"/>
      <c r="AF66" s="25"/>
      <c r="AG66" s="148">
        <f t="shared" si="9"/>
        <v>0</v>
      </c>
      <c r="AH66" s="47"/>
      <c r="AI66" s="167"/>
      <c r="AJ66" s="137"/>
      <c r="AK66" s="246"/>
      <c r="AL66" s="97">
        <v>36103.1</v>
      </c>
      <c r="AM66" s="23">
        <f t="shared" si="20"/>
        <v>10447.918</v>
      </c>
      <c r="AN66" s="23">
        <f t="shared" si="15"/>
        <v>132.71800000000002</v>
      </c>
      <c r="AO66" s="23">
        <f t="shared" si="16"/>
        <v>10315.199999999999</v>
      </c>
      <c r="AP66" s="23">
        <f t="shared" si="11"/>
        <v>664</v>
      </c>
      <c r="AQ66" s="23">
        <f aca="true" t="shared" si="22" ref="AQ66:AQ90">SUM(AL66:AM66)</f>
        <v>46551.018</v>
      </c>
      <c r="AR66" s="24">
        <f t="shared" si="17"/>
        <v>1854.5</v>
      </c>
      <c r="AS66" s="24">
        <f t="shared" si="18"/>
        <v>0</v>
      </c>
      <c r="AT66" s="317">
        <f t="shared" si="19"/>
        <v>116.49</v>
      </c>
      <c r="AU66" s="303">
        <v>7</v>
      </c>
      <c r="AV66" s="47"/>
      <c r="AW66" s="107"/>
      <c r="AX66" s="215"/>
      <c r="AY66" s="48"/>
      <c r="AZ66" s="137"/>
      <c r="BA66" s="340">
        <v>128.348</v>
      </c>
    </row>
    <row r="67" spans="1:53" ht="22.5">
      <c r="A67" s="9">
        <v>54</v>
      </c>
      <c r="B67" s="104">
        <v>3123</v>
      </c>
      <c r="C67" s="8">
        <v>3</v>
      </c>
      <c r="D67" s="197" t="s">
        <v>131</v>
      </c>
      <c r="E67" s="102">
        <v>11342.3</v>
      </c>
      <c r="F67" s="25">
        <f aca="true" t="shared" si="23" ref="F67:F118">G67+H67</f>
        <v>2692.54</v>
      </c>
      <c r="G67" s="28">
        <v>34.04</v>
      </c>
      <c r="H67" s="25">
        <v>2658.5</v>
      </c>
      <c r="I67" s="25"/>
      <c r="J67" s="230">
        <f t="shared" si="21"/>
        <v>14034.84</v>
      </c>
      <c r="K67" s="23">
        <v>241</v>
      </c>
      <c r="L67" s="40">
        <v>0</v>
      </c>
      <c r="M67" s="119">
        <v>39.84</v>
      </c>
      <c r="N67" s="161">
        <f t="shared" si="14"/>
        <v>0</v>
      </c>
      <c r="O67" s="252"/>
      <c r="P67" s="223"/>
      <c r="Q67" s="25"/>
      <c r="R67" s="28"/>
      <c r="S67" s="25"/>
      <c r="T67" s="25"/>
      <c r="U67" s="25"/>
      <c r="V67" s="25"/>
      <c r="W67" s="151"/>
      <c r="X67" s="166"/>
      <c r="Y67" s="152"/>
      <c r="Z67" s="166"/>
      <c r="AA67" s="206"/>
      <c r="AB67" s="321"/>
      <c r="AC67" s="98"/>
      <c r="AD67" s="25"/>
      <c r="AE67" s="25"/>
      <c r="AF67" s="25"/>
      <c r="AG67" s="148">
        <f t="shared" si="9"/>
        <v>0</v>
      </c>
      <c r="AH67" s="47"/>
      <c r="AI67" s="167"/>
      <c r="AJ67" s="137"/>
      <c r="AK67" s="246"/>
      <c r="AL67" s="97">
        <v>11342.3</v>
      </c>
      <c r="AM67" s="23">
        <f t="shared" si="20"/>
        <v>2692.54</v>
      </c>
      <c r="AN67" s="23">
        <f t="shared" si="15"/>
        <v>34.04</v>
      </c>
      <c r="AO67" s="23">
        <f t="shared" si="16"/>
        <v>2658.5</v>
      </c>
      <c r="AP67" s="23">
        <f t="shared" si="11"/>
        <v>0</v>
      </c>
      <c r="AQ67" s="23">
        <f t="shared" si="22"/>
        <v>14034.84</v>
      </c>
      <c r="AR67" s="24">
        <f t="shared" si="17"/>
        <v>241</v>
      </c>
      <c r="AS67" s="24">
        <f t="shared" si="18"/>
        <v>0</v>
      </c>
      <c r="AT67" s="317">
        <f t="shared" si="19"/>
        <v>39.84</v>
      </c>
      <c r="AU67" s="303">
        <v>1</v>
      </c>
      <c r="AV67" s="47"/>
      <c r="AW67" s="107"/>
      <c r="AX67" s="215"/>
      <c r="AY67" s="48"/>
      <c r="AZ67" s="137"/>
      <c r="BA67" s="47"/>
    </row>
    <row r="68" spans="1:53" ht="22.5">
      <c r="A68" s="9">
        <v>53</v>
      </c>
      <c r="B68" s="104">
        <v>3123</v>
      </c>
      <c r="C68" s="8">
        <v>3</v>
      </c>
      <c r="D68" s="197" t="s">
        <v>132</v>
      </c>
      <c r="E68" s="102">
        <v>14088</v>
      </c>
      <c r="F68" s="25">
        <f t="shared" si="23"/>
        <v>3029.586</v>
      </c>
      <c r="G68" s="28">
        <v>128.08599999999998</v>
      </c>
      <c r="H68" s="25">
        <v>2901.5</v>
      </c>
      <c r="I68" s="25"/>
      <c r="J68" s="230">
        <f t="shared" si="21"/>
        <v>17117.586</v>
      </c>
      <c r="K68" s="23">
        <v>512.5</v>
      </c>
      <c r="L68" s="40">
        <v>0</v>
      </c>
      <c r="M68" s="119">
        <v>40.43</v>
      </c>
      <c r="N68" s="161">
        <f t="shared" si="14"/>
        <v>0</v>
      </c>
      <c r="O68" s="252"/>
      <c r="P68" s="223"/>
      <c r="Q68" s="25"/>
      <c r="R68" s="28"/>
      <c r="S68" s="25"/>
      <c r="T68" s="25"/>
      <c r="U68" s="25"/>
      <c r="V68" s="25"/>
      <c r="W68" s="151"/>
      <c r="X68" s="166"/>
      <c r="Y68" s="152"/>
      <c r="Z68" s="166"/>
      <c r="AA68" s="206"/>
      <c r="AB68" s="321"/>
      <c r="AC68" s="98"/>
      <c r="AD68" s="25"/>
      <c r="AE68" s="25"/>
      <c r="AF68" s="25"/>
      <c r="AG68" s="148">
        <f t="shared" si="9"/>
        <v>0</v>
      </c>
      <c r="AH68" s="47"/>
      <c r="AI68" s="167"/>
      <c r="AJ68" s="137"/>
      <c r="AK68" s="246"/>
      <c r="AL68" s="97">
        <v>14088</v>
      </c>
      <c r="AM68" s="23">
        <f t="shared" si="20"/>
        <v>3029.586</v>
      </c>
      <c r="AN68" s="23">
        <f t="shared" si="15"/>
        <v>128.08599999999998</v>
      </c>
      <c r="AO68" s="23">
        <f t="shared" si="16"/>
        <v>2901.5</v>
      </c>
      <c r="AP68" s="23">
        <f t="shared" si="11"/>
        <v>0</v>
      </c>
      <c r="AQ68" s="23">
        <f t="shared" si="22"/>
        <v>17117.586</v>
      </c>
      <c r="AR68" s="24">
        <f t="shared" si="17"/>
        <v>512.5</v>
      </c>
      <c r="AS68" s="24">
        <f t="shared" si="18"/>
        <v>0</v>
      </c>
      <c r="AT68" s="317">
        <f t="shared" si="19"/>
        <v>40.43</v>
      </c>
      <c r="AU68" s="303">
        <v>3</v>
      </c>
      <c r="AV68" s="47"/>
      <c r="AW68" s="107">
        <v>10</v>
      </c>
      <c r="AX68" s="215"/>
      <c r="AY68" s="48"/>
      <c r="AZ68" s="137"/>
      <c r="BA68" s="47"/>
    </row>
    <row r="69" spans="1:53" ht="22.5">
      <c r="A69" s="9">
        <v>42</v>
      </c>
      <c r="B69" s="104">
        <v>3122</v>
      </c>
      <c r="C69" s="8">
        <v>3</v>
      </c>
      <c r="D69" s="197" t="s">
        <v>133</v>
      </c>
      <c r="E69" s="102">
        <v>25090.4</v>
      </c>
      <c r="F69" s="25">
        <f t="shared" si="23"/>
        <v>5145.686</v>
      </c>
      <c r="G69" s="28">
        <v>93.986</v>
      </c>
      <c r="H69" s="25">
        <v>5051.7</v>
      </c>
      <c r="I69" s="25"/>
      <c r="J69" s="230">
        <f t="shared" si="21"/>
        <v>30236.086000000003</v>
      </c>
      <c r="K69" s="23">
        <v>998.2</v>
      </c>
      <c r="L69" s="40">
        <v>0</v>
      </c>
      <c r="M69" s="120">
        <v>89.26</v>
      </c>
      <c r="N69" s="161">
        <f aca="true" t="shared" si="24" ref="N69:N100">AL69-E69</f>
        <v>0</v>
      </c>
      <c r="O69" s="252">
        <v>80.36</v>
      </c>
      <c r="P69" s="223"/>
      <c r="Q69" s="25"/>
      <c r="R69" s="28"/>
      <c r="S69" s="25"/>
      <c r="T69" s="25"/>
      <c r="U69" s="25"/>
      <c r="V69" s="25"/>
      <c r="W69" s="151"/>
      <c r="X69" s="166"/>
      <c r="Y69" s="152"/>
      <c r="Z69" s="166"/>
      <c r="AA69" s="206"/>
      <c r="AB69" s="321"/>
      <c r="AC69" s="98"/>
      <c r="AD69" s="25"/>
      <c r="AE69" s="25"/>
      <c r="AF69" s="25"/>
      <c r="AG69" s="148">
        <f t="shared" si="9"/>
        <v>0</v>
      </c>
      <c r="AH69" s="47"/>
      <c r="AI69" s="167"/>
      <c r="AJ69" s="137"/>
      <c r="AK69" s="246"/>
      <c r="AL69" s="97">
        <v>25090.4</v>
      </c>
      <c r="AM69" s="23">
        <f t="shared" si="20"/>
        <v>5226.046</v>
      </c>
      <c r="AN69" s="23">
        <f aca="true" t="shared" si="25" ref="AN69:AN100">SUM(G69,O69:U69)</f>
        <v>174.346</v>
      </c>
      <c r="AO69" s="23">
        <f aca="true" t="shared" si="26" ref="AO69:AO100">SUM(H69,W69:AF69)</f>
        <v>5051.7</v>
      </c>
      <c r="AP69" s="23">
        <f t="shared" si="11"/>
        <v>0</v>
      </c>
      <c r="AQ69" s="23">
        <f t="shared" si="22"/>
        <v>30316.446000000004</v>
      </c>
      <c r="AR69" s="24">
        <f aca="true" t="shared" si="27" ref="AR69:AR100">K69+AH69+AG69+AI69</f>
        <v>998.2</v>
      </c>
      <c r="AS69" s="24">
        <f aca="true" t="shared" si="28" ref="AS69:AS100">SUM(AJ69,L69)</f>
        <v>0</v>
      </c>
      <c r="AT69" s="317">
        <f aca="true" t="shared" si="29" ref="AT69:AT100">M69+AK69</f>
        <v>89.26</v>
      </c>
      <c r="AU69" s="303">
        <v>3</v>
      </c>
      <c r="AV69" s="47"/>
      <c r="AW69" s="107">
        <v>104.9</v>
      </c>
      <c r="AX69" s="215">
        <v>6500</v>
      </c>
      <c r="AY69" s="48"/>
      <c r="AZ69" s="137"/>
      <c r="BA69" s="47"/>
    </row>
    <row r="70" spans="1:53" ht="22.5">
      <c r="A70" s="9">
        <v>45</v>
      </c>
      <c r="B70" s="9">
        <v>3127</v>
      </c>
      <c r="C70" s="8">
        <v>3</v>
      </c>
      <c r="D70" s="197" t="s">
        <v>162</v>
      </c>
      <c r="E70" s="102">
        <v>30243.8</v>
      </c>
      <c r="F70" s="25">
        <f t="shared" si="23"/>
        <v>8704.757</v>
      </c>
      <c r="G70" s="28">
        <v>300.15700000000004</v>
      </c>
      <c r="H70" s="25">
        <v>8404.6</v>
      </c>
      <c r="I70" s="25"/>
      <c r="J70" s="230">
        <f t="shared" si="21"/>
        <v>38948.557</v>
      </c>
      <c r="K70" s="23">
        <v>668.1</v>
      </c>
      <c r="L70" s="40">
        <v>0</v>
      </c>
      <c r="M70" s="121">
        <v>93.91</v>
      </c>
      <c r="N70" s="161">
        <f t="shared" si="24"/>
        <v>0</v>
      </c>
      <c r="O70" s="252"/>
      <c r="P70" s="223">
        <v>38.8</v>
      </c>
      <c r="Q70" s="25"/>
      <c r="R70" s="28"/>
      <c r="S70" s="25"/>
      <c r="T70" s="25"/>
      <c r="U70" s="25"/>
      <c r="V70" s="25"/>
      <c r="W70" s="151"/>
      <c r="X70" s="166"/>
      <c r="Y70" s="152"/>
      <c r="Z70" s="166"/>
      <c r="AA70" s="206">
        <v>94</v>
      </c>
      <c r="AB70" s="321"/>
      <c r="AC70" s="98">
        <v>61</v>
      </c>
      <c r="AD70" s="25"/>
      <c r="AE70" s="25"/>
      <c r="AF70" s="25"/>
      <c r="AG70" s="148">
        <f aca="true" t="shared" si="30" ref="AG70:AG129">Y70+Z70</f>
        <v>0</v>
      </c>
      <c r="AH70" s="47"/>
      <c r="AI70" s="167"/>
      <c r="AJ70" s="137"/>
      <c r="AK70" s="246"/>
      <c r="AL70" s="97">
        <v>30243.8</v>
      </c>
      <c r="AM70" s="23">
        <f t="shared" si="20"/>
        <v>8898.557</v>
      </c>
      <c r="AN70" s="23">
        <f t="shared" si="25"/>
        <v>338.95700000000005</v>
      </c>
      <c r="AO70" s="23">
        <f t="shared" si="26"/>
        <v>8559.6</v>
      </c>
      <c r="AP70" s="23">
        <f aca="true" t="shared" si="31" ref="AP70:AP129">I70+X70+AB70</f>
        <v>0</v>
      </c>
      <c r="AQ70" s="23">
        <f t="shared" si="22"/>
        <v>39142.357</v>
      </c>
      <c r="AR70" s="24">
        <f t="shared" si="27"/>
        <v>668.1</v>
      </c>
      <c r="AS70" s="24">
        <f t="shared" si="28"/>
        <v>0</v>
      </c>
      <c r="AT70" s="317">
        <f t="shared" si="29"/>
        <v>93.91</v>
      </c>
      <c r="AU70" s="303">
        <v>1</v>
      </c>
      <c r="AV70" s="47"/>
      <c r="AW70" s="107"/>
      <c r="AX70" s="215"/>
      <c r="AY70" s="48"/>
      <c r="AZ70" s="137"/>
      <c r="BA70" s="47"/>
    </row>
    <row r="71" spans="1:53" ht="22.5">
      <c r="A71" s="9">
        <v>63</v>
      </c>
      <c r="B71" s="104">
        <v>3114</v>
      </c>
      <c r="C71" s="8">
        <v>3</v>
      </c>
      <c r="D71" s="197" t="s">
        <v>56</v>
      </c>
      <c r="E71" s="102">
        <v>6027.7</v>
      </c>
      <c r="F71" s="25">
        <f t="shared" si="23"/>
        <v>1081.64</v>
      </c>
      <c r="G71" s="28">
        <v>27.44</v>
      </c>
      <c r="H71" s="25">
        <v>1054.2</v>
      </c>
      <c r="I71" s="25"/>
      <c r="J71" s="230">
        <f t="shared" si="21"/>
        <v>7109.34</v>
      </c>
      <c r="K71" s="23">
        <v>6.7</v>
      </c>
      <c r="L71" s="40">
        <v>0</v>
      </c>
      <c r="M71" s="121">
        <v>17.61</v>
      </c>
      <c r="N71" s="161">
        <f t="shared" si="24"/>
        <v>0</v>
      </c>
      <c r="O71" s="252">
        <v>20</v>
      </c>
      <c r="P71" s="223"/>
      <c r="Q71" s="25"/>
      <c r="R71" s="28">
        <v>8.22</v>
      </c>
      <c r="S71" s="25"/>
      <c r="T71" s="25"/>
      <c r="U71" s="25"/>
      <c r="V71" s="25"/>
      <c r="W71" s="151">
        <v>30</v>
      </c>
      <c r="X71" s="166"/>
      <c r="Y71" s="152"/>
      <c r="Z71" s="166"/>
      <c r="AA71" s="206"/>
      <c r="AB71" s="321"/>
      <c r="AC71" s="98"/>
      <c r="AD71" s="25"/>
      <c r="AE71" s="25"/>
      <c r="AF71" s="25"/>
      <c r="AG71" s="148">
        <f t="shared" si="30"/>
        <v>0</v>
      </c>
      <c r="AH71" s="47"/>
      <c r="AI71" s="167"/>
      <c r="AJ71" s="137"/>
      <c r="AK71" s="315"/>
      <c r="AL71" s="97">
        <v>6027.7</v>
      </c>
      <c r="AM71" s="23">
        <f t="shared" si="20"/>
        <v>1139.8600000000001</v>
      </c>
      <c r="AN71" s="23">
        <f t="shared" si="25"/>
        <v>55.66</v>
      </c>
      <c r="AO71" s="23">
        <f t="shared" si="26"/>
        <v>1084.2</v>
      </c>
      <c r="AP71" s="23">
        <f t="shared" si="31"/>
        <v>0</v>
      </c>
      <c r="AQ71" s="23">
        <f t="shared" si="22"/>
        <v>7167.5599999999995</v>
      </c>
      <c r="AR71" s="24">
        <f t="shared" si="27"/>
        <v>6.7</v>
      </c>
      <c r="AS71" s="24">
        <f t="shared" si="28"/>
        <v>0</v>
      </c>
      <c r="AT71" s="317">
        <f t="shared" si="29"/>
        <v>17.61</v>
      </c>
      <c r="AU71" s="303"/>
      <c r="AV71" s="47"/>
      <c r="AW71" s="107"/>
      <c r="AX71" s="215"/>
      <c r="AY71" s="48"/>
      <c r="AZ71" s="137"/>
      <c r="BA71" s="47"/>
    </row>
    <row r="72" spans="1:53" ht="22.5">
      <c r="A72" s="9">
        <v>47</v>
      </c>
      <c r="B72" s="104">
        <v>3116</v>
      </c>
      <c r="C72" s="8">
        <v>3</v>
      </c>
      <c r="D72" s="197" t="s">
        <v>134</v>
      </c>
      <c r="E72" s="102">
        <v>12108.2</v>
      </c>
      <c r="F72" s="25">
        <f t="shared" si="23"/>
        <v>2230.2</v>
      </c>
      <c r="G72" s="28">
        <v>11</v>
      </c>
      <c r="H72" s="25">
        <v>2219.2</v>
      </c>
      <c r="I72" s="25"/>
      <c r="J72" s="230">
        <f t="shared" si="21"/>
        <v>14338.400000000001</v>
      </c>
      <c r="K72" s="23">
        <v>70.8</v>
      </c>
      <c r="L72" s="40">
        <v>0</v>
      </c>
      <c r="M72" s="121">
        <v>44.68</v>
      </c>
      <c r="N72" s="161">
        <f t="shared" si="24"/>
        <v>0</v>
      </c>
      <c r="O72" s="252">
        <v>20</v>
      </c>
      <c r="P72" s="223"/>
      <c r="Q72" s="25"/>
      <c r="R72" s="28"/>
      <c r="S72" s="25"/>
      <c r="T72" s="25"/>
      <c r="U72" s="25"/>
      <c r="V72" s="25"/>
      <c r="W72" s="151"/>
      <c r="X72" s="166"/>
      <c r="Y72" s="152"/>
      <c r="Z72" s="166"/>
      <c r="AA72" s="206"/>
      <c r="AB72" s="321"/>
      <c r="AC72" s="98">
        <v>50</v>
      </c>
      <c r="AD72" s="25"/>
      <c r="AE72" s="25"/>
      <c r="AF72" s="25"/>
      <c r="AG72" s="148">
        <f t="shared" si="30"/>
        <v>0</v>
      </c>
      <c r="AH72" s="47"/>
      <c r="AI72" s="167"/>
      <c r="AJ72" s="137"/>
      <c r="AK72" s="246"/>
      <c r="AL72" s="97">
        <v>12108.2</v>
      </c>
      <c r="AM72" s="23">
        <f t="shared" si="20"/>
        <v>2300.2</v>
      </c>
      <c r="AN72" s="23">
        <f t="shared" si="25"/>
        <v>31</v>
      </c>
      <c r="AO72" s="23">
        <f t="shared" si="26"/>
        <v>2269.2</v>
      </c>
      <c r="AP72" s="23">
        <f t="shared" si="31"/>
        <v>0</v>
      </c>
      <c r="AQ72" s="23">
        <f t="shared" si="22"/>
        <v>14408.400000000001</v>
      </c>
      <c r="AR72" s="24">
        <f t="shared" si="27"/>
        <v>70.8</v>
      </c>
      <c r="AS72" s="24">
        <f t="shared" si="28"/>
        <v>0</v>
      </c>
      <c r="AT72" s="317">
        <f t="shared" si="29"/>
        <v>44.68</v>
      </c>
      <c r="AU72" s="303">
        <v>2</v>
      </c>
      <c r="AV72" s="47"/>
      <c r="AW72" s="107">
        <v>9.7</v>
      </c>
      <c r="AX72" s="215">
        <v>2050</v>
      </c>
      <c r="AY72" s="48"/>
      <c r="AZ72" s="137"/>
      <c r="BA72" s="47"/>
    </row>
    <row r="73" spans="1:53" ht="12.75">
      <c r="A73" s="9">
        <v>61</v>
      </c>
      <c r="B73" s="104">
        <v>3114</v>
      </c>
      <c r="C73" s="8">
        <v>3</v>
      </c>
      <c r="D73" s="197" t="s">
        <v>57</v>
      </c>
      <c r="E73" s="102">
        <v>1882.6</v>
      </c>
      <c r="F73" s="25">
        <f t="shared" si="23"/>
        <v>418.22</v>
      </c>
      <c r="G73" s="28">
        <v>19.22</v>
      </c>
      <c r="H73" s="25">
        <v>399</v>
      </c>
      <c r="I73" s="25"/>
      <c r="J73" s="230">
        <f t="shared" si="21"/>
        <v>2300.8199999999997</v>
      </c>
      <c r="K73" s="23">
        <v>0</v>
      </c>
      <c r="L73" s="40">
        <v>0</v>
      </c>
      <c r="M73" s="122">
        <v>5.62</v>
      </c>
      <c r="N73" s="161">
        <f t="shared" si="24"/>
        <v>0</v>
      </c>
      <c r="O73" s="252">
        <v>20</v>
      </c>
      <c r="P73" s="223"/>
      <c r="Q73" s="25"/>
      <c r="R73" s="28">
        <v>4.11</v>
      </c>
      <c r="S73" s="25"/>
      <c r="T73" s="25"/>
      <c r="U73" s="25"/>
      <c r="V73" s="25"/>
      <c r="W73" s="151"/>
      <c r="X73" s="166"/>
      <c r="Y73" s="152"/>
      <c r="Z73" s="166"/>
      <c r="AA73" s="206"/>
      <c r="AB73" s="321"/>
      <c r="AC73" s="98"/>
      <c r="AD73" s="25"/>
      <c r="AE73" s="25"/>
      <c r="AF73" s="25"/>
      <c r="AG73" s="148">
        <f t="shared" si="30"/>
        <v>0</v>
      </c>
      <c r="AH73" s="47"/>
      <c r="AI73" s="167"/>
      <c r="AJ73" s="137"/>
      <c r="AK73" s="247"/>
      <c r="AL73" s="97">
        <v>1882.6</v>
      </c>
      <c r="AM73" s="23">
        <f t="shared" si="20"/>
        <v>442.33</v>
      </c>
      <c r="AN73" s="23">
        <f t="shared" si="25"/>
        <v>43.33</v>
      </c>
      <c r="AO73" s="23">
        <f t="shared" si="26"/>
        <v>399</v>
      </c>
      <c r="AP73" s="23">
        <f t="shared" si="31"/>
        <v>0</v>
      </c>
      <c r="AQ73" s="23">
        <f t="shared" si="22"/>
        <v>2324.93</v>
      </c>
      <c r="AR73" s="24">
        <f t="shared" si="27"/>
        <v>0</v>
      </c>
      <c r="AS73" s="24">
        <f t="shared" si="28"/>
        <v>0</v>
      </c>
      <c r="AT73" s="317">
        <f t="shared" si="29"/>
        <v>5.62</v>
      </c>
      <c r="AU73" s="303"/>
      <c r="AV73" s="47"/>
      <c r="AW73" s="107"/>
      <c r="AX73" s="215"/>
      <c r="AY73" s="48"/>
      <c r="AZ73" s="137"/>
      <c r="BA73" s="47"/>
    </row>
    <row r="74" spans="1:53" ht="12.75">
      <c r="A74" s="9">
        <v>62</v>
      </c>
      <c r="B74" s="104">
        <v>3114</v>
      </c>
      <c r="C74" s="8">
        <v>3</v>
      </c>
      <c r="D74" s="197" t="s">
        <v>58</v>
      </c>
      <c r="E74" s="102">
        <v>4906.2</v>
      </c>
      <c r="F74" s="25">
        <f t="shared" si="23"/>
        <v>770.22</v>
      </c>
      <c r="G74" s="28">
        <v>8.22</v>
      </c>
      <c r="H74" s="25">
        <v>762</v>
      </c>
      <c r="I74" s="25"/>
      <c r="J74" s="230">
        <f t="shared" si="21"/>
        <v>5676.42</v>
      </c>
      <c r="K74" s="23">
        <v>0</v>
      </c>
      <c r="L74" s="40">
        <v>0</v>
      </c>
      <c r="M74" s="121">
        <v>14.68</v>
      </c>
      <c r="N74" s="161">
        <f t="shared" si="24"/>
        <v>0</v>
      </c>
      <c r="O74" s="252">
        <v>20</v>
      </c>
      <c r="P74" s="223"/>
      <c r="Q74" s="25"/>
      <c r="R74" s="28">
        <v>4.11</v>
      </c>
      <c r="S74" s="25"/>
      <c r="T74" s="25"/>
      <c r="U74" s="25"/>
      <c r="V74" s="25"/>
      <c r="W74" s="151">
        <v>16</v>
      </c>
      <c r="X74" s="166"/>
      <c r="Y74" s="152"/>
      <c r="Z74" s="166"/>
      <c r="AA74" s="206"/>
      <c r="AB74" s="321"/>
      <c r="AC74" s="98"/>
      <c r="AD74" s="25"/>
      <c r="AE74" s="25"/>
      <c r="AF74" s="25"/>
      <c r="AG74" s="148">
        <f t="shared" si="30"/>
        <v>0</v>
      </c>
      <c r="AH74" s="47"/>
      <c r="AI74" s="167"/>
      <c r="AJ74" s="137"/>
      <c r="AK74" s="246"/>
      <c r="AL74" s="97">
        <v>4906.2</v>
      </c>
      <c r="AM74" s="23">
        <f t="shared" si="20"/>
        <v>810.33</v>
      </c>
      <c r="AN74" s="23">
        <f t="shared" si="25"/>
        <v>32.33</v>
      </c>
      <c r="AO74" s="23">
        <f t="shared" si="26"/>
        <v>778</v>
      </c>
      <c r="AP74" s="23">
        <f t="shared" si="31"/>
        <v>0</v>
      </c>
      <c r="AQ74" s="23">
        <f t="shared" si="22"/>
        <v>5716.53</v>
      </c>
      <c r="AR74" s="24">
        <f t="shared" si="27"/>
        <v>0</v>
      </c>
      <c r="AS74" s="24">
        <f t="shared" si="28"/>
        <v>0</v>
      </c>
      <c r="AT74" s="317">
        <f t="shared" si="29"/>
        <v>14.68</v>
      </c>
      <c r="AU74" s="303"/>
      <c r="AV74" s="47"/>
      <c r="AW74" s="107"/>
      <c r="AX74" s="215"/>
      <c r="AY74" s="48"/>
      <c r="AZ74" s="137"/>
      <c r="BA74" s="47"/>
    </row>
    <row r="75" spans="1:53" ht="22.5">
      <c r="A75" s="9">
        <v>64</v>
      </c>
      <c r="B75" s="104">
        <v>3114</v>
      </c>
      <c r="C75" s="8">
        <v>3</v>
      </c>
      <c r="D75" s="197" t="s">
        <v>135</v>
      </c>
      <c r="E75" s="102">
        <v>3140.5</v>
      </c>
      <c r="F75" s="25">
        <f t="shared" si="23"/>
        <v>444.83</v>
      </c>
      <c r="G75" s="28">
        <v>23.33</v>
      </c>
      <c r="H75" s="25">
        <v>421.5</v>
      </c>
      <c r="I75" s="25"/>
      <c r="J75" s="230">
        <f t="shared" si="21"/>
        <v>3585.33</v>
      </c>
      <c r="K75" s="23">
        <v>0</v>
      </c>
      <c r="L75" s="40">
        <v>0</v>
      </c>
      <c r="M75" s="121">
        <v>8.43</v>
      </c>
      <c r="N75" s="161">
        <f t="shared" si="24"/>
        <v>0</v>
      </c>
      <c r="O75" s="252">
        <v>20</v>
      </c>
      <c r="P75" s="223"/>
      <c r="Q75" s="25"/>
      <c r="R75" s="28">
        <v>4.11</v>
      </c>
      <c r="S75" s="25"/>
      <c r="T75" s="25"/>
      <c r="U75" s="25"/>
      <c r="V75" s="25"/>
      <c r="W75" s="151"/>
      <c r="X75" s="166"/>
      <c r="Y75" s="152"/>
      <c r="Z75" s="166"/>
      <c r="AA75" s="206"/>
      <c r="AB75" s="321"/>
      <c r="AC75" s="98"/>
      <c r="AD75" s="25"/>
      <c r="AE75" s="25"/>
      <c r="AF75" s="25"/>
      <c r="AG75" s="148">
        <f t="shared" si="30"/>
        <v>0</v>
      </c>
      <c r="AH75" s="47"/>
      <c r="AI75" s="167"/>
      <c r="AJ75" s="137"/>
      <c r="AK75" s="246"/>
      <c r="AL75" s="97">
        <v>3140.5</v>
      </c>
      <c r="AM75" s="23">
        <f t="shared" si="20"/>
        <v>468.94</v>
      </c>
      <c r="AN75" s="23">
        <f t="shared" si="25"/>
        <v>47.44</v>
      </c>
      <c r="AO75" s="23">
        <f t="shared" si="26"/>
        <v>421.5</v>
      </c>
      <c r="AP75" s="23">
        <f t="shared" si="31"/>
        <v>0</v>
      </c>
      <c r="AQ75" s="23">
        <f t="shared" si="22"/>
        <v>3609.44</v>
      </c>
      <c r="AR75" s="24">
        <f t="shared" si="27"/>
        <v>0</v>
      </c>
      <c r="AS75" s="24">
        <f t="shared" si="28"/>
        <v>0</v>
      </c>
      <c r="AT75" s="317">
        <f t="shared" si="29"/>
        <v>8.43</v>
      </c>
      <c r="AU75" s="303"/>
      <c r="AV75" s="47"/>
      <c r="AW75" s="107"/>
      <c r="AX75" s="215"/>
      <c r="AY75" s="48"/>
      <c r="AZ75" s="137"/>
      <c r="BA75" s="47"/>
    </row>
    <row r="76" spans="1:53" ht="22.5">
      <c r="A76" s="6">
        <v>46</v>
      </c>
      <c r="B76" s="104">
        <v>3116</v>
      </c>
      <c r="C76" s="8">
        <v>3</v>
      </c>
      <c r="D76" s="197" t="s">
        <v>59</v>
      </c>
      <c r="E76" s="102">
        <v>10825.2</v>
      </c>
      <c r="F76" s="25">
        <f t="shared" si="23"/>
        <v>2327.3199999999997</v>
      </c>
      <c r="G76" s="28">
        <v>19.22</v>
      </c>
      <c r="H76" s="25">
        <v>2308.1</v>
      </c>
      <c r="I76" s="25">
        <v>70</v>
      </c>
      <c r="J76" s="230">
        <f t="shared" si="21"/>
        <v>13152.52</v>
      </c>
      <c r="K76" s="23">
        <v>210</v>
      </c>
      <c r="L76" s="40">
        <v>0</v>
      </c>
      <c r="M76" s="121">
        <v>40.39</v>
      </c>
      <c r="N76" s="161">
        <f t="shared" si="24"/>
        <v>0</v>
      </c>
      <c r="O76" s="252">
        <v>20</v>
      </c>
      <c r="P76" s="223"/>
      <c r="Q76" s="25"/>
      <c r="R76" s="28">
        <v>4.11</v>
      </c>
      <c r="S76" s="25"/>
      <c r="T76" s="25"/>
      <c r="U76" s="25"/>
      <c r="V76" s="25"/>
      <c r="W76" s="151"/>
      <c r="X76" s="166"/>
      <c r="Y76" s="152"/>
      <c r="Z76" s="166"/>
      <c r="AA76" s="206"/>
      <c r="AB76" s="321"/>
      <c r="AC76" s="98"/>
      <c r="AD76" s="25"/>
      <c r="AE76" s="25"/>
      <c r="AF76" s="25"/>
      <c r="AG76" s="148">
        <f t="shared" si="30"/>
        <v>0</v>
      </c>
      <c r="AH76" s="47"/>
      <c r="AI76" s="167"/>
      <c r="AJ76" s="137"/>
      <c r="AK76" s="246"/>
      <c r="AL76" s="97">
        <v>10825.2</v>
      </c>
      <c r="AM76" s="23">
        <f t="shared" si="20"/>
        <v>2351.43</v>
      </c>
      <c r="AN76" s="23">
        <f t="shared" si="25"/>
        <v>43.33</v>
      </c>
      <c r="AO76" s="23">
        <f t="shared" si="26"/>
        <v>2308.1</v>
      </c>
      <c r="AP76" s="23">
        <f t="shared" si="31"/>
        <v>70</v>
      </c>
      <c r="AQ76" s="23">
        <f t="shared" si="22"/>
        <v>13176.630000000001</v>
      </c>
      <c r="AR76" s="24">
        <f t="shared" si="27"/>
        <v>210</v>
      </c>
      <c r="AS76" s="24">
        <f t="shared" si="28"/>
        <v>0</v>
      </c>
      <c r="AT76" s="317">
        <f t="shared" si="29"/>
        <v>40.39</v>
      </c>
      <c r="AU76" s="303">
        <v>2</v>
      </c>
      <c r="AV76" s="47"/>
      <c r="AW76" s="107"/>
      <c r="AX76" s="215">
        <v>4200</v>
      </c>
      <c r="AY76" s="48"/>
      <c r="AZ76" s="137"/>
      <c r="BA76" s="47"/>
    </row>
    <row r="77" spans="1:53" ht="22.5">
      <c r="A77" s="6">
        <v>66</v>
      </c>
      <c r="B77" s="104">
        <v>3146</v>
      </c>
      <c r="C77" s="8">
        <v>3</v>
      </c>
      <c r="D77" s="197" t="s">
        <v>136</v>
      </c>
      <c r="E77" s="102">
        <v>3389.1</v>
      </c>
      <c r="F77" s="25">
        <f t="shared" si="23"/>
        <v>481</v>
      </c>
      <c r="G77" s="28">
        <v>5</v>
      </c>
      <c r="H77" s="25">
        <v>476</v>
      </c>
      <c r="I77" s="25"/>
      <c r="J77" s="230">
        <f t="shared" si="21"/>
        <v>3870.1</v>
      </c>
      <c r="K77" s="23">
        <v>0</v>
      </c>
      <c r="L77" s="40">
        <v>0</v>
      </c>
      <c r="M77" s="121">
        <v>9.22</v>
      </c>
      <c r="N77" s="161">
        <f t="shared" si="24"/>
        <v>0</v>
      </c>
      <c r="O77" s="252"/>
      <c r="P77" s="223"/>
      <c r="Q77" s="25"/>
      <c r="R77" s="28"/>
      <c r="S77" s="25"/>
      <c r="T77" s="25"/>
      <c r="U77" s="25"/>
      <c r="V77" s="25"/>
      <c r="W77" s="151"/>
      <c r="X77" s="166"/>
      <c r="Y77" s="152"/>
      <c r="Z77" s="166"/>
      <c r="AA77" s="206"/>
      <c r="AB77" s="321"/>
      <c r="AC77" s="98">
        <v>106</v>
      </c>
      <c r="AD77" s="25"/>
      <c r="AE77" s="25"/>
      <c r="AF77" s="25"/>
      <c r="AG77" s="148">
        <f t="shared" si="30"/>
        <v>0</v>
      </c>
      <c r="AH77" s="47"/>
      <c r="AI77" s="167"/>
      <c r="AJ77" s="137"/>
      <c r="AK77" s="246"/>
      <c r="AL77" s="97">
        <v>3389.1</v>
      </c>
      <c r="AM77" s="23">
        <f t="shared" si="20"/>
        <v>587</v>
      </c>
      <c r="AN77" s="23">
        <f t="shared" si="25"/>
        <v>5</v>
      </c>
      <c r="AO77" s="23">
        <f t="shared" si="26"/>
        <v>582</v>
      </c>
      <c r="AP77" s="23">
        <f t="shared" si="31"/>
        <v>0</v>
      </c>
      <c r="AQ77" s="23">
        <f t="shared" si="22"/>
        <v>3976.1</v>
      </c>
      <c r="AR77" s="24">
        <f t="shared" si="27"/>
        <v>0</v>
      </c>
      <c r="AS77" s="24">
        <f t="shared" si="28"/>
        <v>0</v>
      </c>
      <c r="AT77" s="317">
        <f t="shared" si="29"/>
        <v>9.22</v>
      </c>
      <c r="AU77" s="303"/>
      <c r="AV77" s="47"/>
      <c r="AW77" s="107"/>
      <c r="AX77" s="215"/>
      <c r="AY77" s="48"/>
      <c r="AZ77" s="137"/>
      <c r="BA77" s="47"/>
    </row>
    <row r="78" spans="1:53" ht="22.5">
      <c r="A78" s="6">
        <v>49</v>
      </c>
      <c r="B78" s="104">
        <v>4322</v>
      </c>
      <c r="C78" s="8">
        <v>3</v>
      </c>
      <c r="D78" s="197" t="s">
        <v>137</v>
      </c>
      <c r="E78" s="102">
        <v>8120.1</v>
      </c>
      <c r="F78" s="25">
        <f t="shared" si="23"/>
        <v>2074</v>
      </c>
      <c r="G78" s="28">
        <v>0</v>
      </c>
      <c r="H78" s="25">
        <v>2074</v>
      </c>
      <c r="I78" s="25"/>
      <c r="J78" s="230">
        <f t="shared" si="21"/>
        <v>10194.1</v>
      </c>
      <c r="K78" s="23">
        <v>177.2</v>
      </c>
      <c r="L78" s="40">
        <v>0</v>
      </c>
      <c r="M78" s="121">
        <v>29.22</v>
      </c>
      <c r="N78" s="161">
        <f t="shared" si="24"/>
        <v>0</v>
      </c>
      <c r="O78" s="252"/>
      <c r="P78" s="223"/>
      <c r="Q78" s="25"/>
      <c r="R78" s="28"/>
      <c r="S78" s="25"/>
      <c r="T78" s="25"/>
      <c r="U78" s="25"/>
      <c r="V78" s="25"/>
      <c r="W78" s="151"/>
      <c r="X78" s="166"/>
      <c r="Y78" s="152"/>
      <c r="Z78" s="166"/>
      <c r="AA78" s="206"/>
      <c r="AB78" s="321"/>
      <c r="AC78" s="98"/>
      <c r="AD78" s="25"/>
      <c r="AE78" s="25"/>
      <c r="AF78" s="25">
        <v>8.9</v>
      </c>
      <c r="AG78" s="148">
        <f t="shared" si="30"/>
        <v>0</v>
      </c>
      <c r="AH78" s="47"/>
      <c r="AI78" s="167"/>
      <c r="AJ78" s="137"/>
      <c r="AK78" s="246"/>
      <c r="AL78" s="97">
        <v>8120.1</v>
      </c>
      <c r="AM78" s="23">
        <f t="shared" si="20"/>
        <v>2082.9</v>
      </c>
      <c r="AN78" s="23">
        <f t="shared" si="25"/>
        <v>0</v>
      </c>
      <c r="AO78" s="23">
        <f t="shared" si="26"/>
        <v>2082.9</v>
      </c>
      <c r="AP78" s="23">
        <f t="shared" si="31"/>
        <v>0</v>
      </c>
      <c r="AQ78" s="23">
        <f t="shared" si="22"/>
        <v>10203</v>
      </c>
      <c r="AR78" s="24">
        <f t="shared" si="27"/>
        <v>177.2</v>
      </c>
      <c r="AS78" s="24">
        <f t="shared" si="28"/>
        <v>0</v>
      </c>
      <c r="AT78" s="317">
        <f t="shared" si="29"/>
        <v>29.22</v>
      </c>
      <c r="AU78" s="303">
        <v>1</v>
      </c>
      <c r="AV78" s="47"/>
      <c r="AW78" s="107"/>
      <c r="AX78" s="215"/>
      <c r="AY78" s="48"/>
      <c r="AZ78" s="137"/>
      <c r="BA78" s="47"/>
    </row>
    <row r="79" spans="1:53" ht="22.5">
      <c r="A79" s="6">
        <v>52</v>
      </c>
      <c r="B79" s="104">
        <v>3149</v>
      </c>
      <c r="C79" s="8">
        <v>3</v>
      </c>
      <c r="D79" s="197" t="s">
        <v>60</v>
      </c>
      <c r="E79" s="102">
        <v>0</v>
      </c>
      <c r="F79" s="25">
        <f t="shared" si="23"/>
        <v>2790</v>
      </c>
      <c r="G79" s="28">
        <v>0</v>
      </c>
      <c r="H79" s="25">
        <v>2790</v>
      </c>
      <c r="I79" s="25"/>
      <c r="J79" s="230">
        <f t="shared" si="21"/>
        <v>2790</v>
      </c>
      <c r="K79" s="23">
        <v>17.7</v>
      </c>
      <c r="L79" s="42">
        <v>0</v>
      </c>
      <c r="M79" s="121">
        <v>0</v>
      </c>
      <c r="N79" s="161">
        <f t="shared" si="24"/>
        <v>0</v>
      </c>
      <c r="O79" s="252"/>
      <c r="P79" s="223"/>
      <c r="Q79" s="25"/>
      <c r="R79" s="28"/>
      <c r="S79" s="28"/>
      <c r="T79" s="28">
        <v>4878</v>
      </c>
      <c r="U79" s="28"/>
      <c r="V79" s="28"/>
      <c r="W79" s="199"/>
      <c r="X79" s="166"/>
      <c r="Y79" s="152"/>
      <c r="Z79" s="166"/>
      <c r="AA79" s="206"/>
      <c r="AB79" s="321"/>
      <c r="AC79" s="101">
        <v>105</v>
      </c>
      <c r="AD79" s="28"/>
      <c r="AE79" s="28">
        <v>60</v>
      </c>
      <c r="AF79" s="28"/>
      <c r="AG79" s="148">
        <f t="shared" si="30"/>
        <v>0</v>
      </c>
      <c r="AH79" s="47"/>
      <c r="AI79" s="167"/>
      <c r="AJ79" s="314"/>
      <c r="AK79" s="246"/>
      <c r="AL79" s="97">
        <v>0</v>
      </c>
      <c r="AM79" s="23">
        <f t="shared" si="20"/>
        <v>7833</v>
      </c>
      <c r="AN79" s="23">
        <f t="shared" si="25"/>
        <v>4878</v>
      </c>
      <c r="AO79" s="23">
        <f t="shared" si="26"/>
        <v>2955</v>
      </c>
      <c r="AP79" s="23">
        <f t="shared" si="31"/>
        <v>0</v>
      </c>
      <c r="AQ79" s="23">
        <f t="shared" si="22"/>
        <v>7833</v>
      </c>
      <c r="AR79" s="24">
        <f t="shared" si="27"/>
        <v>17.7</v>
      </c>
      <c r="AS79" s="24">
        <f t="shared" si="28"/>
        <v>0</v>
      </c>
      <c r="AT79" s="317">
        <f t="shared" si="29"/>
        <v>0</v>
      </c>
      <c r="AU79" s="305"/>
      <c r="AV79" s="47"/>
      <c r="AW79" s="107">
        <v>0</v>
      </c>
      <c r="AX79" s="215"/>
      <c r="AY79" s="48"/>
      <c r="AZ79" s="137"/>
      <c r="BA79" s="47"/>
    </row>
    <row r="80" spans="1:53" ht="22.5">
      <c r="A80" s="6">
        <v>51</v>
      </c>
      <c r="B80" s="104">
        <v>3149</v>
      </c>
      <c r="C80" s="8">
        <v>3</v>
      </c>
      <c r="D80" s="197" t="s">
        <v>61</v>
      </c>
      <c r="E80" s="102">
        <v>0</v>
      </c>
      <c r="F80" s="25">
        <f t="shared" si="23"/>
        <v>1</v>
      </c>
      <c r="G80" s="28">
        <v>0</v>
      </c>
      <c r="H80" s="25">
        <v>1</v>
      </c>
      <c r="I80" s="25"/>
      <c r="J80" s="230">
        <f t="shared" si="21"/>
        <v>1</v>
      </c>
      <c r="K80" s="23">
        <v>1.3</v>
      </c>
      <c r="L80" s="40">
        <v>0</v>
      </c>
      <c r="M80" s="121">
        <v>0</v>
      </c>
      <c r="N80" s="161">
        <f t="shared" si="24"/>
        <v>0</v>
      </c>
      <c r="O80" s="252"/>
      <c r="P80" s="223"/>
      <c r="Q80" s="25"/>
      <c r="R80" s="28"/>
      <c r="S80" s="25"/>
      <c r="T80" s="25"/>
      <c r="U80" s="25"/>
      <c r="V80" s="25"/>
      <c r="W80" s="151">
        <v>30</v>
      </c>
      <c r="X80" s="166"/>
      <c r="Y80" s="152"/>
      <c r="Z80" s="166"/>
      <c r="AA80" s="206"/>
      <c r="AB80" s="321">
        <v>50</v>
      </c>
      <c r="AC80" s="98"/>
      <c r="AD80" s="25"/>
      <c r="AE80" s="25"/>
      <c r="AF80" s="25"/>
      <c r="AG80" s="148">
        <f t="shared" si="30"/>
        <v>0</v>
      </c>
      <c r="AH80" s="47"/>
      <c r="AI80" s="167"/>
      <c r="AJ80" s="137"/>
      <c r="AK80" s="246"/>
      <c r="AL80" s="97">
        <v>0</v>
      </c>
      <c r="AM80" s="23">
        <f t="shared" si="20"/>
        <v>81</v>
      </c>
      <c r="AN80" s="23">
        <f t="shared" si="25"/>
        <v>0</v>
      </c>
      <c r="AO80" s="23">
        <f t="shared" si="26"/>
        <v>81</v>
      </c>
      <c r="AP80" s="23">
        <f t="shared" si="31"/>
        <v>50</v>
      </c>
      <c r="AQ80" s="23">
        <f t="shared" si="22"/>
        <v>81</v>
      </c>
      <c r="AR80" s="24">
        <f t="shared" si="27"/>
        <v>1.3</v>
      </c>
      <c r="AS80" s="24">
        <f t="shared" si="28"/>
        <v>0</v>
      </c>
      <c r="AT80" s="317">
        <f t="shared" si="29"/>
        <v>0</v>
      </c>
      <c r="AU80" s="303"/>
      <c r="AV80" s="47"/>
      <c r="AW80" s="107">
        <v>667</v>
      </c>
      <c r="AX80" s="215"/>
      <c r="AY80" s="48"/>
      <c r="AZ80" s="137"/>
      <c r="BA80" s="47"/>
    </row>
    <row r="81" spans="1:53" ht="12.75">
      <c r="A81" s="6">
        <v>58</v>
      </c>
      <c r="B81" s="104">
        <v>3114</v>
      </c>
      <c r="C81" s="8">
        <v>3</v>
      </c>
      <c r="D81" s="197" t="s">
        <v>120</v>
      </c>
      <c r="E81" s="102">
        <v>7257</v>
      </c>
      <c r="F81" s="25">
        <f t="shared" si="23"/>
        <v>1006.32</v>
      </c>
      <c r="G81" s="28">
        <v>19.22</v>
      </c>
      <c r="H81" s="25">
        <v>987.1</v>
      </c>
      <c r="I81" s="25"/>
      <c r="J81" s="230">
        <f t="shared" si="21"/>
        <v>8263.32</v>
      </c>
      <c r="K81" s="23">
        <v>160.2</v>
      </c>
      <c r="L81" s="40">
        <v>0</v>
      </c>
      <c r="M81" s="121">
        <v>17.98</v>
      </c>
      <c r="N81" s="161">
        <f t="shared" si="24"/>
        <v>0</v>
      </c>
      <c r="O81" s="252">
        <v>20</v>
      </c>
      <c r="P81" s="223"/>
      <c r="Q81" s="25"/>
      <c r="R81" s="28">
        <v>4.11</v>
      </c>
      <c r="S81" s="25"/>
      <c r="T81" s="25"/>
      <c r="U81" s="25"/>
      <c r="V81" s="25"/>
      <c r="W81" s="151"/>
      <c r="X81" s="166"/>
      <c r="Y81" s="152"/>
      <c r="Z81" s="166"/>
      <c r="AA81" s="206"/>
      <c r="AB81" s="321"/>
      <c r="AC81" s="98">
        <v>45</v>
      </c>
      <c r="AD81" s="25"/>
      <c r="AE81" s="25"/>
      <c r="AF81" s="25"/>
      <c r="AG81" s="148">
        <f t="shared" si="30"/>
        <v>0</v>
      </c>
      <c r="AH81" s="47"/>
      <c r="AI81" s="167"/>
      <c r="AJ81" s="137"/>
      <c r="AK81" s="189"/>
      <c r="AL81" s="97">
        <v>7257</v>
      </c>
      <c r="AM81" s="23">
        <f t="shared" si="20"/>
        <v>1075.4299999999998</v>
      </c>
      <c r="AN81" s="23">
        <f t="shared" si="25"/>
        <v>43.33</v>
      </c>
      <c r="AO81" s="23">
        <f t="shared" si="26"/>
        <v>1032.1</v>
      </c>
      <c r="AP81" s="23">
        <f t="shared" si="31"/>
        <v>0</v>
      </c>
      <c r="AQ81" s="23">
        <f t="shared" si="22"/>
        <v>8332.43</v>
      </c>
      <c r="AR81" s="24">
        <f t="shared" si="27"/>
        <v>160.2</v>
      </c>
      <c r="AS81" s="24">
        <f t="shared" si="28"/>
        <v>0</v>
      </c>
      <c r="AT81" s="317">
        <f t="shared" si="29"/>
        <v>17.98</v>
      </c>
      <c r="AU81" s="303"/>
      <c r="AV81" s="47"/>
      <c r="AW81" s="107"/>
      <c r="AX81" s="215"/>
      <c r="AY81" s="48"/>
      <c r="AZ81" s="137"/>
      <c r="BA81" s="47"/>
    </row>
    <row r="82" spans="1:54" s="85" customFormat="1" ht="23.25" thickBot="1">
      <c r="A82" s="71">
        <v>59</v>
      </c>
      <c r="B82" s="103">
        <v>3114</v>
      </c>
      <c r="C82" s="72">
        <v>3</v>
      </c>
      <c r="D82" s="198" t="s">
        <v>138</v>
      </c>
      <c r="E82" s="109">
        <v>4304</v>
      </c>
      <c r="F82" s="74">
        <f t="shared" si="23"/>
        <v>645.24</v>
      </c>
      <c r="G82" s="221">
        <v>27.44</v>
      </c>
      <c r="H82" s="74">
        <v>617.8</v>
      </c>
      <c r="I82" s="74"/>
      <c r="J82" s="231">
        <f t="shared" si="21"/>
        <v>4949.24</v>
      </c>
      <c r="K82" s="75">
        <v>69.9</v>
      </c>
      <c r="L82" s="43">
        <v>0</v>
      </c>
      <c r="M82" s="123">
        <v>12.9</v>
      </c>
      <c r="N82" s="269">
        <f t="shared" si="24"/>
        <v>0</v>
      </c>
      <c r="O82" s="253">
        <v>20</v>
      </c>
      <c r="P82" s="267"/>
      <c r="Q82" s="74"/>
      <c r="R82" s="221">
        <v>4.11</v>
      </c>
      <c r="S82" s="74"/>
      <c r="T82" s="74"/>
      <c r="U82" s="74"/>
      <c r="V82" s="74"/>
      <c r="W82" s="154">
        <v>40</v>
      </c>
      <c r="X82" s="169"/>
      <c r="Y82" s="155"/>
      <c r="Z82" s="169"/>
      <c r="AA82" s="208"/>
      <c r="AB82" s="323"/>
      <c r="AC82" s="100"/>
      <c r="AD82" s="74"/>
      <c r="AE82" s="74"/>
      <c r="AF82" s="74"/>
      <c r="AG82" s="89">
        <f t="shared" si="30"/>
        <v>0</v>
      </c>
      <c r="AH82" s="51"/>
      <c r="AI82" s="170"/>
      <c r="AJ82" s="138"/>
      <c r="AK82" s="190"/>
      <c r="AL82" s="202">
        <v>4304</v>
      </c>
      <c r="AM82" s="74">
        <f t="shared" si="20"/>
        <v>709.3499999999999</v>
      </c>
      <c r="AN82" s="74">
        <f t="shared" si="25"/>
        <v>51.55</v>
      </c>
      <c r="AO82" s="75">
        <f t="shared" si="26"/>
        <v>657.8</v>
      </c>
      <c r="AP82" s="31">
        <f t="shared" si="31"/>
        <v>0</v>
      </c>
      <c r="AQ82" s="74">
        <f t="shared" si="22"/>
        <v>5013.35</v>
      </c>
      <c r="AR82" s="31">
        <f t="shared" si="27"/>
        <v>69.9</v>
      </c>
      <c r="AS82" s="31">
        <f t="shared" si="28"/>
        <v>0</v>
      </c>
      <c r="AT82" s="289">
        <f t="shared" si="29"/>
        <v>12.9</v>
      </c>
      <c r="AU82" s="304"/>
      <c r="AV82" s="76"/>
      <c r="AW82" s="108"/>
      <c r="AX82" s="291"/>
      <c r="AY82" s="51"/>
      <c r="AZ82" s="138"/>
      <c r="BA82" s="51"/>
      <c r="BB82" s="135"/>
    </row>
    <row r="83" spans="1:54" s="78" customFormat="1" ht="22.5">
      <c r="A83" s="6">
        <v>67</v>
      </c>
      <c r="B83" s="6">
        <v>3121</v>
      </c>
      <c r="C83" s="7">
        <v>4</v>
      </c>
      <c r="D83" s="195" t="s">
        <v>62</v>
      </c>
      <c r="E83" s="161">
        <v>15417.6</v>
      </c>
      <c r="F83" s="23">
        <f t="shared" si="23"/>
        <v>3176.5860000000002</v>
      </c>
      <c r="G83" s="220">
        <v>167.286</v>
      </c>
      <c r="H83" s="23">
        <v>3009.3</v>
      </c>
      <c r="I83" s="23">
        <v>200</v>
      </c>
      <c r="J83" s="229">
        <f t="shared" si="21"/>
        <v>18594.186</v>
      </c>
      <c r="K83" s="23">
        <v>506</v>
      </c>
      <c r="L83" s="39">
        <v>0</v>
      </c>
      <c r="M83" s="296">
        <v>46.31</v>
      </c>
      <c r="N83" s="161">
        <f t="shared" si="24"/>
        <v>0</v>
      </c>
      <c r="O83" s="252"/>
      <c r="P83" s="264"/>
      <c r="Q83" s="23"/>
      <c r="R83" s="220"/>
      <c r="S83" s="23"/>
      <c r="T83" s="23"/>
      <c r="U83" s="23"/>
      <c r="V83" s="23"/>
      <c r="W83" s="151"/>
      <c r="X83" s="166"/>
      <c r="Y83" s="152"/>
      <c r="Z83" s="326"/>
      <c r="AA83" s="206"/>
      <c r="AB83" s="321"/>
      <c r="AC83" s="97"/>
      <c r="AD83" s="23"/>
      <c r="AE83" s="23"/>
      <c r="AF83" s="23"/>
      <c r="AG83" s="148">
        <f t="shared" si="30"/>
        <v>0</v>
      </c>
      <c r="AH83" s="47"/>
      <c r="AI83" s="167"/>
      <c r="AJ83" s="148"/>
      <c r="AK83" s="111"/>
      <c r="AL83" s="97">
        <v>15417.6</v>
      </c>
      <c r="AM83" s="23">
        <f t="shared" si="20"/>
        <v>3176.5860000000002</v>
      </c>
      <c r="AN83" s="23">
        <f t="shared" si="25"/>
        <v>167.286</v>
      </c>
      <c r="AO83" s="23">
        <f t="shared" si="26"/>
        <v>3009.3</v>
      </c>
      <c r="AP83" s="23">
        <f t="shared" si="31"/>
        <v>200</v>
      </c>
      <c r="AQ83" s="23">
        <f t="shared" si="22"/>
        <v>18594.186</v>
      </c>
      <c r="AR83" s="24">
        <f t="shared" si="27"/>
        <v>506</v>
      </c>
      <c r="AS83" s="24">
        <f t="shared" si="28"/>
        <v>0</v>
      </c>
      <c r="AT83" s="163">
        <f t="shared" si="29"/>
        <v>46.31</v>
      </c>
      <c r="AU83" s="301">
        <v>2</v>
      </c>
      <c r="AV83" s="47"/>
      <c r="AW83" s="141"/>
      <c r="AX83" s="290">
        <v>150</v>
      </c>
      <c r="AY83" s="47"/>
      <c r="AZ83" s="148"/>
      <c r="BA83" s="47"/>
      <c r="BB83" s="85"/>
    </row>
    <row r="84" spans="1:53" ht="14.25">
      <c r="A84" s="6">
        <v>68</v>
      </c>
      <c r="B84" s="6">
        <v>3121</v>
      </c>
      <c r="C84" s="8">
        <v>4</v>
      </c>
      <c r="D84" s="194" t="s">
        <v>63</v>
      </c>
      <c r="E84" s="102">
        <v>11638.3</v>
      </c>
      <c r="F84" s="25">
        <f t="shared" si="23"/>
        <v>2107.9</v>
      </c>
      <c r="G84" s="28">
        <v>0</v>
      </c>
      <c r="H84" s="25">
        <v>2107.9</v>
      </c>
      <c r="I84" s="25"/>
      <c r="J84" s="230">
        <f t="shared" si="21"/>
        <v>13746.199999999999</v>
      </c>
      <c r="K84" s="23">
        <v>382.4</v>
      </c>
      <c r="L84" s="40">
        <v>0</v>
      </c>
      <c r="M84" s="239">
        <v>38.19</v>
      </c>
      <c r="N84" s="161">
        <f t="shared" si="24"/>
        <v>0</v>
      </c>
      <c r="O84" s="252"/>
      <c r="P84" s="223"/>
      <c r="Q84" s="25"/>
      <c r="R84" s="28"/>
      <c r="S84" s="25"/>
      <c r="T84" s="25"/>
      <c r="U84" s="25"/>
      <c r="V84" s="25"/>
      <c r="W84" s="151"/>
      <c r="X84" s="166"/>
      <c r="Y84" s="152"/>
      <c r="Z84" s="326"/>
      <c r="AA84" s="206"/>
      <c r="AB84" s="321"/>
      <c r="AC84" s="98"/>
      <c r="AD84" s="25"/>
      <c r="AE84" s="25"/>
      <c r="AF84" s="25"/>
      <c r="AG84" s="148">
        <f t="shared" si="30"/>
        <v>0</v>
      </c>
      <c r="AH84" s="47"/>
      <c r="AI84" s="167"/>
      <c r="AJ84" s="137"/>
      <c r="AK84" s="110"/>
      <c r="AL84" s="97">
        <v>11638.3</v>
      </c>
      <c r="AM84" s="23">
        <f t="shared" si="20"/>
        <v>2107.9</v>
      </c>
      <c r="AN84" s="23">
        <f t="shared" si="25"/>
        <v>0</v>
      </c>
      <c r="AO84" s="23">
        <f t="shared" si="26"/>
        <v>2107.9</v>
      </c>
      <c r="AP84" s="23">
        <f t="shared" si="31"/>
        <v>0</v>
      </c>
      <c r="AQ84" s="23">
        <f t="shared" si="22"/>
        <v>13746.199999999999</v>
      </c>
      <c r="AR84" s="24">
        <f t="shared" si="27"/>
        <v>382.4</v>
      </c>
      <c r="AS84" s="24">
        <f t="shared" si="28"/>
        <v>0</v>
      </c>
      <c r="AT84" s="163">
        <f t="shared" si="29"/>
        <v>38.19</v>
      </c>
      <c r="AU84" s="303">
        <v>1</v>
      </c>
      <c r="AV84" s="47"/>
      <c r="AW84" s="107">
        <v>2.5</v>
      </c>
      <c r="AX84" s="216">
        <v>80</v>
      </c>
      <c r="AY84" s="48"/>
      <c r="AZ84" s="137"/>
      <c r="BA84" s="47"/>
    </row>
    <row r="85" spans="1:53" ht="22.5">
      <c r="A85" s="6">
        <v>71</v>
      </c>
      <c r="B85" s="6">
        <v>3122</v>
      </c>
      <c r="C85" s="8">
        <v>4</v>
      </c>
      <c r="D85" s="194" t="s">
        <v>64</v>
      </c>
      <c r="E85" s="102">
        <v>11170.7</v>
      </c>
      <c r="F85" s="25">
        <f t="shared" si="23"/>
        <v>2400.566</v>
      </c>
      <c r="G85" s="28">
        <v>118.566</v>
      </c>
      <c r="H85" s="25">
        <v>2282</v>
      </c>
      <c r="I85" s="25"/>
      <c r="J85" s="230">
        <f t="shared" si="21"/>
        <v>13571.266</v>
      </c>
      <c r="K85" s="23">
        <v>70.5</v>
      </c>
      <c r="L85" s="40">
        <v>0</v>
      </c>
      <c r="M85" s="238">
        <v>32.26</v>
      </c>
      <c r="N85" s="161">
        <f t="shared" si="24"/>
        <v>0</v>
      </c>
      <c r="O85" s="252"/>
      <c r="P85" s="223"/>
      <c r="Q85" s="25"/>
      <c r="R85" s="28"/>
      <c r="S85" s="25"/>
      <c r="T85" s="25"/>
      <c r="U85" s="25"/>
      <c r="V85" s="25"/>
      <c r="W85" s="151"/>
      <c r="X85" s="166"/>
      <c r="Y85" s="152"/>
      <c r="Z85" s="326"/>
      <c r="AA85" s="206">
        <v>2</v>
      </c>
      <c r="AB85" s="321"/>
      <c r="AC85" s="98">
        <v>332.1</v>
      </c>
      <c r="AD85" s="143"/>
      <c r="AE85" s="143"/>
      <c r="AF85" s="25"/>
      <c r="AG85" s="148">
        <f t="shared" si="30"/>
        <v>0</v>
      </c>
      <c r="AH85" s="47"/>
      <c r="AI85" s="167"/>
      <c r="AJ85" s="137"/>
      <c r="AK85" s="110"/>
      <c r="AL85" s="97">
        <v>11170.7</v>
      </c>
      <c r="AM85" s="23">
        <f t="shared" si="20"/>
        <v>2734.6659999999997</v>
      </c>
      <c r="AN85" s="23">
        <f t="shared" si="25"/>
        <v>118.566</v>
      </c>
      <c r="AO85" s="23">
        <f t="shared" si="26"/>
        <v>2616.1</v>
      </c>
      <c r="AP85" s="23">
        <f t="shared" si="31"/>
        <v>0</v>
      </c>
      <c r="AQ85" s="23">
        <f t="shared" si="22"/>
        <v>13905.366</v>
      </c>
      <c r="AR85" s="24">
        <f t="shared" si="27"/>
        <v>70.5</v>
      </c>
      <c r="AS85" s="24">
        <f t="shared" si="28"/>
        <v>0</v>
      </c>
      <c r="AT85" s="163">
        <f t="shared" si="29"/>
        <v>32.26</v>
      </c>
      <c r="AU85" s="303">
        <v>1</v>
      </c>
      <c r="AV85" s="47"/>
      <c r="AW85" s="107"/>
      <c r="AX85" s="215"/>
      <c r="AY85" s="48"/>
      <c r="AZ85" s="137"/>
      <c r="BA85" s="47"/>
    </row>
    <row r="86" spans="1:53" ht="33.75">
      <c r="A86" s="6">
        <v>70</v>
      </c>
      <c r="B86" s="6">
        <v>3122</v>
      </c>
      <c r="C86" s="8">
        <v>4</v>
      </c>
      <c r="D86" s="194" t="s">
        <v>65</v>
      </c>
      <c r="E86" s="102">
        <v>9140.2</v>
      </c>
      <c r="F86" s="25">
        <f t="shared" si="23"/>
        <v>1939.086</v>
      </c>
      <c r="G86" s="28">
        <v>93.086</v>
      </c>
      <c r="H86" s="25">
        <v>1846</v>
      </c>
      <c r="I86" s="25"/>
      <c r="J86" s="230">
        <f t="shared" si="21"/>
        <v>11079.286</v>
      </c>
      <c r="K86" s="23">
        <v>185.1</v>
      </c>
      <c r="L86" s="40">
        <v>0</v>
      </c>
      <c r="M86" s="238">
        <v>27.73</v>
      </c>
      <c r="N86" s="161">
        <f t="shared" si="24"/>
        <v>0</v>
      </c>
      <c r="O86" s="252"/>
      <c r="P86" s="223"/>
      <c r="Q86" s="25"/>
      <c r="R86" s="28"/>
      <c r="S86" s="25"/>
      <c r="T86" s="25"/>
      <c r="U86" s="25"/>
      <c r="V86" s="25"/>
      <c r="W86" s="151">
        <v>200</v>
      </c>
      <c r="X86" s="166"/>
      <c r="Y86" s="152"/>
      <c r="Z86" s="326">
        <v>23.6</v>
      </c>
      <c r="AA86" s="206"/>
      <c r="AB86" s="321">
        <v>100</v>
      </c>
      <c r="AC86" s="98"/>
      <c r="AD86" s="25"/>
      <c r="AE86" s="25"/>
      <c r="AF86" s="25"/>
      <c r="AG86" s="148">
        <f t="shared" si="30"/>
        <v>23.6</v>
      </c>
      <c r="AH86" s="47"/>
      <c r="AI86" s="167"/>
      <c r="AJ86" s="137"/>
      <c r="AK86" s="110"/>
      <c r="AL86" s="97">
        <v>9140.2</v>
      </c>
      <c r="AM86" s="23">
        <f t="shared" si="20"/>
        <v>2262.6859999999997</v>
      </c>
      <c r="AN86" s="23">
        <f t="shared" si="25"/>
        <v>93.086</v>
      </c>
      <c r="AO86" s="23">
        <f t="shared" si="26"/>
        <v>2169.6</v>
      </c>
      <c r="AP86" s="23">
        <f t="shared" si="31"/>
        <v>100</v>
      </c>
      <c r="AQ86" s="23">
        <f t="shared" si="22"/>
        <v>11402.886</v>
      </c>
      <c r="AR86" s="24">
        <f t="shared" si="27"/>
        <v>208.7</v>
      </c>
      <c r="AS86" s="24">
        <f t="shared" si="28"/>
        <v>0</v>
      </c>
      <c r="AT86" s="163">
        <f t="shared" si="29"/>
        <v>27.73</v>
      </c>
      <c r="AU86" s="303">
        <v>1</v>
      </c>
      <c r="AV86" s="47"/>
      <c r="AW86" s="107"/>
      <c r="AX86" s="215">
        <v>110</v>
      </c>
      <c r="AY86" s="48"/>
      <c r="AZ86" s="137"/>
      <c r="BA86" s="47"/>
    </row>
    <row r="87" spans="1:53" ht="22.5">
      <c r="A87" s="6">
        <v>149</v>
      </c>
      <c r="B87" s="6">
        <v>3123</v>
      </c>
      <c r="C87" s="8">
        <v>4</v>
      </c>
      <c r="D87" s="194" t="s">
        <v>66</v>
      </c>
      <c r="E87" s="102">
        <v>17099</v>
      </c>
      <c r="F87" s="25">
        <f t="shared" si="23"/>
        <v>2794.59</v>
      </c>
      <c r="G87" s="28">
        <v>24.09</v>
      </c>
      <c r="H87" s="25">
        <v>2770.5</v>
      </c>
      <c r="I87" s="25"/>
      <c r="J87" s="230">
        <f t="shared" si="21"/>
        <v>19893.59</v>
      </c>
      <c r="K87" s="23">
        <v>353.1</v>
      </c>
      <c r="L87" s="40">
        <v>0</v>
      </c>
      <c r="M87" s="238">
        <v>57.41</v>
      </c>
      <c r="N87" s="161">
        <f t="shared" si="24"/>
        <v>0</v>
      </c>
      <c r="O87" s="252"/>
      <c r="P87" s="223"/>
      <c r="Q87" s="25"/>
      <c r="R87" s="28"/>
      <c r="S87" s="25"/>
      <c r="T87" s="25"/>
      <c r="U87" s="25"/>
      <c r="V87" s="25"/>
      <c r="W87" s="151">
        <v>244</v>
      </c>
      <c r="X87" s="166"/>
      <c r="Y87" s="152"/>
      <c r="Z87" s="326">
        <v>11.4</v>
      </c>
      <c r="AA87" s="206"/>
      <c r="AB87" s="321"/>
      <c r="AC87" s="98"/>
      <c r="AD87" s="25"/>
      <c r="AE87" s="25"/>
      <c r="AF87" s="25"/>
      <c r="AG87" s="148">
        <f t="shared" si="30"/>
        <v>11.4</v>
      </c>
      <c r="AH87" s="47"/>
      <c r="AI87" s="167"/>
      <c r="AJ87" s="137"/>
      <c r="AK87" s="110"/>
      <c r="AL87" s="97">
        <v>17099</v>
      </c>
      <c r="AM87" s="23">
        <f t="shared" si="20"/>
        <v>3049.9900000000002</v>
      </c>
      <c r="AN87" s="23">
        <f t="shared" si="25"/>
        <v>24.09</v>
      </c>
      <c r="AO87" s="23">
        <f t="shared" si="26"/>
        <v>3025.9</v>
      </c>
      <c r="AP87" s="23">
        <f t="shared" si="31"/>
        <v>0</v>
      </c>
      <c r="AQ87" s="23">
        <f t="shared" si="22"/>
        <v>20148.99</v>
      </c>
      <c r="AR87" s="24">
        <f t="shared" si="27"/>
        <v>364.5</v>
      </c>
      <c r="AS87" s="24">
        <f t="shared" si="28"/>
        <v>0</v>
      </c>
      <c r="AT87" s="163">
        <f t="shared" si="29"/>
        <v>57.41</v>
      </c>
      <c r="AU87" s="303">
        <v>2</v>
      </c>
      <c r="AV87" s="47"/>
      <c r="AW87" s="107">
        <v>50</v>
      </c>
      <c r="AX87" s="215"/>
      <c r="AY87" s="48"/>
      <c r="AZ87" s="137"/>
      <c r="BA87" s="47"/>
    </row>
    <row r="88" spans="1:53" ht="33.75">
      <c r="A88" s="6">
        <v>78</v>
      </c>
      <c r="B88" s="6">
        <v>3123</v>
      </c>
      <c r="C88" s="8">
        <v>4</v>
      </c>
      <c r="D88" s="194" t="s">
        <v>122</v>
      </c>
      <c r="E88" s="102">
        <v>19415.6</v>
      </c>
      <c r="F88" s="25">
        <f t="shared" si="23"/>
        <v>3485.286</v>
      </c>
      <c r="G88" s="28">
        <v>168.686</v>
      </c>
      <c r="H88" s="25">
        <v>3316.6</v>
      </c>
      <c r="I88" s="25"/>
      <c r="J88" s="230">
        <f t="shared" si="21"/>
        <v>22900.886</v>
      </c>
      <c r="K88" s="23">
        <v>735.1</v>
      </c>
      <c r="L88" s="40">
        <v>0</v>
      </c>
      <c r="M88" s="238">
        <v>60.23</v>
      </c>
      <c r="N88" s="161">
        <f t="shared" si="24"/>
        <v>0</v>
      </c>
      <c r="O88" s="252"/>
      <c r="P88" s="223"/>
      <c r="Q88" s="25"/>
      <c r="R88" s="28"/>
      <c r="S88" s="25"/>
      <c r="T88" s="25"/>
      <c r="U88" s="25"/>
      <c r="V88" s="25"/>
      <c r="W88" s="151"/>
      <c r="X88" s="166"/>
      <c r="Y88" s="152"/>
      <c r="Z88" s="326"/>
      <c r="AA88" s="206"/>
      <c r="AB88" s="321"/>
      <c r="AC88" s="98"/>
      <c r="AD88" s="25"/>
      <c r="AE88" s="25"/>
      <c r="AF88" s="25"/>
      <c r="AG88" s="148">
        <f t="shared" si="30"/>
        <v>0</v>
      </c>
      <c r="AH88" s="47"/>
      <c r="AI88" s="167"/>
      <c r="AJ88" s="137"/>
      <c r="AK88" s="110"/>
      <c r="AL88" s="97">
        <v>19415.6</v>
      </c>
      <c r="AM88" s="23">
        <f t="shared" si="20"/>
        <v>3485.286</v>
      </c>
      <c r="AN88" s="23">
        <f t="shared" si="25"/>
        <v>168.686</v>
      </c>
      <c r="AO88" s="23">
        <f t="shared" si="26"/>
        <v>3316.6</v>
      </c>
      <c r="AP88" s="23">
        <f t="shared" si="31"/>
        <v>0</v>
      </c>
      <c r="AQ88" s="23">
        <f t="shared" si="22"/>
        <v>22900.886</v>
      </c>
      <c r="AR88" s="24">
        <f t="shared" si="27"/>
        <v>735.1</v>
      </c>
      <c r="AS88" s="24">
        <f t="shared" si="28"/>
        <v>0</v>
      </c>
      <c r="AT88" s="163">
        <f t="shared" si="29"/>
        <v>60.23</v>
      </c>
      <c r="AU88" s="303">
        <v>5</v>
      </c>
      <c r="AV88" s="47"/>
      <c r="AW88" s="107"/>
      <c r="AX88" s="215"/>
      <c r="AY88" s="48"/>
      <c r="AZ88" s="137"/>
      <c r="BA88" s="47"/>
    </row>
    <row r="89" spans="1:53" ht="33.75">
      <c r="A89" s="6">
        <v>69</v>
      </c>
      <c r="B89" s="6">
        <v>3122</v>
      </c>
      <c r="C89" s="8">
        <v>4</v>
      </c>
      <c r="D89" s="194" t="s">
        <v>67</v>
      </c>
      <c r="E89" s="102">
        <v>13436</v>
      </c>
      <c r="F89" s="25">
        <f t="shared" si="23"/>
        <v>2849.666</v>
      </c>
      <c r="G89" s="28">
        <v>68.166</v>
      </c>
      <c r="H89" s="25">
        <v>2781.5</v>
      </c>
      <c r="I89" s="25"/>
      <c r="J89" s="230">
        <f t="shared" si="21"/>
        <v>16285.666000000001</v>
      </c>
      <c r="K89" s="23">
        <v>251</v>
      </c>
      <c r="L89" s="40">
        <v>0</v>
      </c>
      <c r="M89" s="238">
        <v>40.77</v>
      </c>
      <c r="N89" s="161">
        <f t="shared" si="24"/>
        <v>0</v>
      </c>
      <c r="O89" s="252"/>
      <c r="P89" s="223"/>
      <c r="Q89" s="25"/>
      <c r="R89" s="28"/>
      <c r="S89" s="25"/>
      <c r="T89" s="25"/>
      <c r="U89" s="25"/>
      <c r="V89" s="240"/>
      <c r="W89" s="151">
        <v>45</v>
      </c>
      <c r="X89" s="166"/>
      <c r="Y89" s="152"/>
      <c r="Z89" s="326"/>
      <c r="AA89" s="206">
        <v>9.6</v>
      </c>
      <c r="AB89" s="321">
        <v>165</v>
      </c>
      <c r="AC89" s="98"/>
      <c r="AD89" s="25"/>
      <c r="AE89" s="25"/>
      <c r="AF89" s="25"/>
      <c r="AG89" s="148">
        <f t="shared" si="30"/>
        <v>0</v>
      </c>
      <c r="AH89" s="47"/>
      <c r="AI89" s="167"/>
      <c r="AJ89" s="137"/>
      <c r="AK89" s="110"/>
      <c r="AL89" s="97">
        <v>13436</v>
      </c>
      <c r="AM89" s="23">
        <f t="shared" si="20"/>
        <v>3069.266</v>
      </c>
      <c r="AN89" s="23">
        <f t="shared" si="25"/>
        <v>68.166</v>
      </c>
      <c r="AO89" s="23">
        <f t="shared" si="26"/>
        <v>3001.1</v>
      </c>
      <c r="AP89" s="23">
        <f t="shared" si="31"/>
        <v>165</v>
      </c>
      <c r="AQ89" s="23">
        <f t="shared" si="22"/>
        <v>16505.266</v>
      </c>
      <c r="AR89" s="24">
        <f t="shared" si="27"/>
        <v>251</v>
      </c>
      <c r="AS89" s="24">
        <f t="shared" si="28"/>
        <v>0</v>
      </c>
      <c r="AT89" s="163">
        <f t="shared" si="29"/>
        <v>40.77</v>
      </c>
      <c r="AU89" s="303">
        <v>5</v>
      </c>
      <c r="AV89" s="47"/>
      <c r="AW89" s="107"/>
      <c r="AX89" s="215"/>
      <c r="AY89" s="48"/>
      <c r="AZ89" s="137"/>
      <c r="BA89" s="111">
        <v>60.48</v>
      </c>
    </row>
    <row r="90" spans="1:53" ht="33.75">
      <c r="A90" s="6">
        <v>72</v>
      </c>
      <c r="B90" s="6">
        <v>3122</v>
      </c>
      <c r="C90" s="8">
        <v>4</v>
      </c>
      <c r="D90" s="194" t="s">
        <v>125</v>
      </c>
      <c r="E90" s="102">
        <v>23560.2</v>
      </c>
      <c r="F90" s="25">
        <f t="shared" si="23"/>
        <v>4828.245999999999</v>
      </c>
      <c r="G90" s="28">
        <v>27.846</v>
      </c>
      <c r="H90" s="25">
        <v>4800.4</v>
      </c>
      <c r="I90" s="25"/>
      <c r="J90" s="230">
        <f t="shared" si="21"/>
        <v>28388.446</v>
      </c>
      <c r="K90" s="23">
        <v>602.1</v>
      </c>
      <c r="L90" s="40">
        <v>0</v>
      </c>
      <c r="M90" s="238">
        <v>78.14</v>
      </c>
      <c r="N90" s="161">
        <f t="shared" si="24"/>
        <v>0</v>
      </c>
      <c r="O90" s="252">
        <v>65.52</v>
      </c>
      <c r="P90" s="223"/>
      <c r="Q90" s="25"/>
      <c r="R90" s="28"/>
      <c r="S90" s="25"/>
      <c r="T90" s="25"/>
      <c r="U90" s="25"/>
      <c r="V90" s="25"/>
      <c r="W90" s="151"/>
      <c r="X90" s="166"/>
      <c r="Y90" s="166"/>
      <c r="Z90" s="326">
        <v>-28.6</v>
      </c>
      <c r="AA90" s="206"/>
      <c r="AB90" s="321"/>
      <c r="AC90" s="98"/>
      <c r="AD90" s="25"/>
      <c r="AE90" s="25"/>
      <c r="AF90" s="25"/>
      <c r="AG90" s="148">
        <f t="shared" si="30"/>
        <v>-28.6</v>
      </c>
      <c r="AH90" s="47"/>
      <c r="AI90" s="167"/>
      <c r="AJ90" s="137"/>
      <c r="AK90" s="110"/>
      <c r="AL90" s="97">
        <v>23560.2</v>
      </c>
      <c r="AM90" s="23">
        <f t="shared" si="20"/>
        <v>4865.165999999999</v>
      </c>
      <c r="AN90" s="23">
        <f t="shared" si="25"/>
        <v>93.366</v>
      </c>
      <c r="AO90" s="23">
        <f t="shared" si="26"/>
        <v>4771.799999999999</v>
      </c>
      <c r="AP90" s="23">
        <f t="shared" si="31"/>
        <v>0</v>
      </c>
      <c r="AQ90" s="23">
        <f t="shared" si="22"/>
        <v>28425.366</v>
      </c>
      <c r="AR90" s="24">
        <f t="shared" si="27"/>
        <v>573.5</v>
      </c>
      <c r="AS90" s="24">
        <f t="shared" si="28"/>
        <v>0</v>
      </c>
      <c r="AT90" s="163">
        <f t="shared" si="29"/>
        <v>78.14</v>
      </c>
      <c r="AU90" s="303">
        <v>4</v>
      </c>
      <c r="AV90" s="47"/>
      <c r="AW90" s="107"/>
      <c r="AX90" s="215"/>
      <c r="AY90" s="48"/>
      <c r="AZ90" s="137"/>
      <c r="BA90" s="47"/>
    </row>
    <row r="91" spans="1:53" ht="22.5">
      <c r="A91" s="6">
        <v>81</v>
      </c>
      <c r="B91" s="6">
        <v>3114</v>
      </c>
      <c r="C91" s="8">
        <v>4</v>
      </c>
      <c r="D91" s="194" t="s">
        <v>68</v>
      </c>
      <c r="E91" s="102">
        <v>10629.7</v>
      </c>
      <c r="F91" s="25">
        <f t="shared" si="23"/>
        <v>1205.8</v>
      </c>
      <c r="G91" s="28">
        <v>30.3</v>
      </c>
      <c r="H91" s="25">
        <v>1175.5</v>
      </c>
      <c r="I91" s="25"/>
      <c r="J91" s="230">
        <f aca="true" t="shared" si="32" ref="J91:J117">E91+F91</f>
        <v>11835.5</v>
      </c>
      <c r="K91" s="23">
        <v>0</v>
      </c>
      <c r="L91" s="40">
        <v>0</v>
      </c>
      <c r="M91" s="238">
        <v>32.2</v>
      </c>
      <c r="N91" s="161">
        <f t="shared" si="24"/>
        <v>0</v>
      </c>
      <c r="O91" s="252">
        <v>20</v>
      </c>
      <c r="P91" s="223"/>
      <c r="Q91" s="25"/>
      <c r="R91" s="28">
        <v>8.22</v>
      </c>
      <c r="S91" s="25"/>
      <c r="T91" s="25"/>
      <c r="U91" s="25"/>
      <c r="V91" s="25"/>
      <c r="W91" s="151">
        <v>18.5</v>
      </c>
      <c r="X91" s="166"/>
      <c r="Y91" s="152"/>
      <c r="Z91" s="326"/>
      <c r="AA91" s="206"/>
      <c r="AB91" s="321"/>
      <c r="AC91" s="98">
        <v>150</v>
      </c>
      <c r="AD91" s="25"/>
      <c r="AE91" s="25"/>
      <c r="AF91" s="25"/>
      <c r="AG91" s="148">
        <f t="shared" si="30"/>
        <v>0</v>
      </c>
      <c r="AH91" s="47"/>
      <c r="AI91" s="167"/>
      <c r="AJ91" s="137"/>
      <c r="AK91" s="110"/>
      <c r="AL91" s="97">
        <v>10629.7</v>
      </c>
      <c r="AM91" s="23">
        <f t="shared" si="20"/>
        <v>1402.52</v>
      </c>
      <c r="AN91" s="23">
        <f t="shared" si="25"/>
        <v>58.519999999999996</v>
      </c>
      <c r="AO91" s="23">
        <f t="shared" si="26"/>
        <v>1344</v>
      </c>
      <c r="AP91" s="23">
        <f t="shared" si="31"/>
        <v>0</v>
      </c>
      <c r="AQ91" s="23">
        <f aca="true" t="shared" si="33" ref="AQ91:AQ117">SUM(AL91:AM91)</f>
        <v>12032.220000000001</v>
      </c>
      <c r="AR91" s="24">
        <f t="shared" si="27"/>
        <v>0</v>
      </c>
      <c r="AS91" s="24">
        <f t="shared" si="28"/>
        <v>0</v>
      </c>
      <c r="AT91" s="163">
        <f t="shared" si="29"/>
        <v>32.2</v>
      </c>
      <c r="AU91" s="303">
        <v>0</v>
      </c>
      <c r="AV91" s="47"/>
      <c r="AW91" s="107"/>
      <c r="AX91" s="215"/>
      <c r="AY91" s="48"/>
      <c r="AZ91" s="137"/>
      <c r="BA91" s="47"/>
    </row>
    <row r="92" spans="1:53" ht="22.5">
      <c r="A92" s="6">
        <v>83</v>
      </c>
      <c r="B92" s="6">
        <v>3116</v>
      </c>
      <c r="C92" s="8">
        <v>4</v>
      </c>
      <c r="D92" s="194" t="s">
        <v>69</v>
      </c>
      <c r="E92" s="102">
        <v>10641.3</v>
      </c>
      <c r="F92" s="25">
        <f t="shared" si="23"/>
        <v>2300.3199999999997</v>
      </c>
      <c r="G92" s="28">
        <v>33.22</v>
      </c>
      <c r="H92" s="25">
        <v>2267.1</v>
      </c>
      <c r="I92" s="25"/>
      <c r="J92" s="230">
        <f t="shared" si="32"/>
        <v>12941.619999999999</v>
      </c>
      <c r="K92" s="23">
        <v>106</v>
      </c>
      <c r="L92" s="40">
        <v>0</v>
      </c>
      <c r="M92" s="238">
        <v>38.57</v>
      </c>
      <c r="N92" s="161">
        <f t="shared" si="24"/>
        <v>0</v>
      </c>
      <c r="O92" s="252">
        <v>20</v>
      </c>
      <c r="P92" s="223"/>
      <c r="Q92" s="25"/>
      <c r="R92" s="28">
        <v>4.11</v>
      </c>
      <c r="S92" s="25"/>
      <c r="T92" s="25"/>
      <c r="U92" s="25"/>
      <c r="V92" s="25"/>
      <c r="W92" s="151">
        <v>10</v>
      </c>
      <c r="X92" s="166"/>
      <c r="Y92" s="152"/>
      <c r="Z92" s="326"/>
      <c r="AA92" s="206">
        <v>20.2</v>
      </c>
      <c r="AB92" s="321"/>
      <c r="AC92" s="98"/>
      <c r="AD92" s="25"/>
      <c r="AE92" s="25"/>
      <c r="AF92" s="25">
        <v>7.526</v>
      </c>
      <c r="AG92" s="148">
        <f t="shared" si="30"/>
        <v>0</v>
      </c>
      <c r="AH92" s="47"/>
      <c r="AI92" s="167"/>
      <c r="AJ92" s="137"/>
      <c r="AK92" s="110"/>
      <c r="AL92" s="97">
        <v>10641.3</v>
      </c>
      <c r="AM92" s="23">
        <f t="shared" si="20"/>
        <v>2362.1559999999995</v>
      </c>
      <c r="AN92" s="23">
        <f t="shared" si="25"/>
        <v>57.33</v>
      </c>
      <c r="AO92" s="23">
        <f t="shared" si="26"/>
        <v>2304.8259999999996</v>
      </c>
      <c r="AP92" s="23">
        <f t="shared" si="31"/>
        <v>0</v>
      </c>
      <c r="AQ92" s="23">
        <f t="shared" si="33"/>
        <v>13003.455999999998</v>
      </c>
      <c r="AR92" s="24">
        <f t="shared" si="27"/>
        <v>106</v>
      </c>
      <c r="AS92" s="24">
        <f t="shared" si="28"/>
        <v>0</v>
      </c>
      <c r="AT92" s="163">
        <f t="shared" si="29"/>
        <v>38.57</v>
      </c>
      <c r="AU92" s="303">
        <v>0</v>
      </c>
      <c r="AV92" s="47"/>
      <c r="AW92" s="107">
        <v>32.7</v>
      </c>
      <c r="AX92" s="216"/>
      <c r="AY92" s="48"/>
      <c r="AZ92" s="137"/>
      <c r="BA92" s="47"/>
    </row>
    <row r="93" spans="1:53" ht="14.25">
      <c r="A93" s="6">
        <v>79</v>
      </c>
      <c r="B93" s="6">
        <v>3114</v>
      </c>
      <c r="C93" s="8">
        <v>4</v>
      </c>
      <c r="D93" s="194" t="s">
        <v>70</v>
      </c>
      <c r="E93" s="102">
        <v>2825.1</v>
      </c>
      <c r="F93" s="25">
        <f t="shared" si="23"/>
        <v>315.52</v>
      </c>
      <c r="G93" s="28">
        <v>19.22</v>
      </c>
      <c r="H93" s="25">
        <v>296.3</v>
      </c>
      <c r="I93" s="25">
        <v>40</v>
      </c>
      <c r="J93" s="230">
        <f t="shared" si="32"/>
        <v>3140.62</v>
      </c>
      <c r="K93" s="23">
        <v>14.5</v>
      </c>
      <c r="L93" s="40">
        <v>0</v>
      </c>
      <c r="M93" s="238">
        <v>9.3</v>
      </c>
      <c r="N93" s="161">
        <f t="shared" si="24"/>
        <v>0</v>
      </c>
      <c r="O93" s="252">
        <v>20</v>
      </c>
      <c r="P93" s="223"/>
      <c r="Q93" s="25"/>
      <c r="R93" s="28">
        <v>4.11</v>
      </c>
      <c r="S93" s="25"/>
      <c r="T93" s="25"/>
      <c r="U93" s="25"/>
      <c r="V93" s="25"/>
      <c r="W93" s="151">
        <v>37</v>
      </c>
      <c r="X93" s="166"/>
      <c r="Y93" s="152"/>
      <c r="Z93" s="326"/>
      <c r="AA93" s="206"/>
      <c r="AB93" s="321"/>
      <c r="AC93" s="98">
        <v>8</v>
      </c>
      <c r="AD93" s="25"/>
      <c r="AE93" s="25"/>
      <c r="AF93" s="25"/>
      <c r="AG93" s="148">
        <f t="shared" si="30"/>
        <v>0</v>
      </c>
      <c r="AH93" s="47"/>
      <c r="AI93" s="167"/>
      <c r="AJ93" s="137"/>
      <c r="AK93" s="110"/>
      <c r="AL93" s="97">
        <v>2825.1</v>
      </c>
      <c r="AM93" s="23">
        <f t="shared" si="20"/>
        <v>384.63</v>
      </c>
      <c r="AN93" s="23">
        <f t="shared" si="25"/>
        <v>43.33</v>
      </c>
      <c r="AO93" s="23">
        <f t="shared" si="26"/>
        <v>341.3</v>
      </c>
      <c r="AP93" s="23">
        <f t="shared" si="31"/>
        <v>40</v>
      </c>
      <c r="AQ93" s="23">
        <f t="shared" si="33"/>
        <v>3209.73</v>
      </c>
      <c r="AR93" s="24">
        <f t="shared" si="27"/>
        <v>14.5</v>
      </c>
      <c r="AS93" s="24">
        <f t="shared" si="28"/>
        <v>0</v>
      </c>
      <c r="AT93" s="163">
        <f t="shared" si="29"/>
        <v>9.3</v>
      </c>
      <c r="AU93" s="303">
        <v>0</v>
      </c>
      <c r="AV93" s="47"/>
      <c r="AW93" s="107"/>
      <c r="AX93" s="215"/>
      <c r="AY93" s="48"/>
      <c r="AZ93" s="137"/>
      <c r="BA93" s="47"/>
    </row>
    <row r="94" spans="1:53" ht="22.5">
      <c r="A94" s="6">
        <v>84</v>
      </c>
      <c r="B94" s="6">
        <v>3146</v>
      </c>
      <c r="C94" s="8">
        <v>4</v>
      </c>
      <c r="D94" s="194" t="s">
        <v>71</v>
      </c>
      <c r="E94" s="102">
        <v>2478.6</v>
      </c>
      <c r="F94" s="25">
        <f t="shared" si="23"/>
        <v>418</v>
      </c>
      <c r="G94" s="28">
        <v>0</v>
      </c>
      <c r="H94" s="25">
        <v>418</v>
      </c>
      <c r="I94" s="25"/>
      <c r="J94" s="230">
        <f t="shared" si="32"/>
        <v>2896.6</v>
      </c>
      <c r="K94" s="23">
        <v>0</v>
      </c>
      <c r="L94" s="40">
        <v>0</v>
      </c>
      <c r="M94" s="238">
        <v>8.35</v>
      </c>
      <c r="N94" s="161">
        <f t="shared" si="24"/>
        <v>0</v>
      </c>
      <c r="O94" s="252"/>
      <c r="P94" s="223"/>
      <c r="Q94" s="25"/>
      <c r="R94" s="28"/>
      <c r="S94" s="25"/>
      <c r="T94" s="25"/>
      <c r="U94" s="25"/>
      <c r="V94" s="25"/>
      <c r="W94" s="151"/>
      <c r="X94" s="166"/>
      <c r="Y94" s="152"/>
      <c r="Z94" s="326"/>
      <c r="AA94" s="206"/>
      <c r="AB94" s="321"/>
      <c r="AC94" s="98">
        <v>14</v>
      </c>
      <c r="AD94" s="25"/>
      <c r="AE94" s="25"/>
      <c r="AF94" s="25"/>
      <c r="AG94" s="148">
        <f t="shared" si="30"/>
        <v>0</v>
      </c>
      <c r="AH94" s="47"/>
      <c r="AI94" s="167"/>
      <c r="AJ94" s="137"/>
      <c r="AK94" s="110"/>
      <c r="AL94" s="97">
        <v>2478.6</v>
      </c>
      <c r="AM94" s="23">
        <f t="shared" si="20"/>
        <v>432</v>
      </c>
      <c r="AN94" s="23">
        <f t="shared" si="25"/>
        <v>0</v>
      </c>
      <c r="AO94" s="23">
        <f t="shared" si="26"/>
        <v>432</v>
      </c>
      <c r="AP94" s="23">
        <f t="shared" si="31"/>
        <v>0</v>
      </c>
      <c r="AQ94" s="23">
        <f t="shared" si="33"/>
        <v>2910.6</v>
      </c>
      <c r="AR94" s="24">
        <f t="shared" si="27"/>
        <v>0</v>
      </c>
      <c r="AS94" s="24">
        <f t="shared" si="28"/>
        <v>0</v>
      </c>
      <c r="AT94" s="163">
        <f t="shared" si="29"/>
        <v>8.35</v>
      </c>
      <c r="AU94" s="303">
        <v>0</v>
      </c>
      <c r="AV94" s="47"/>
      <c r="AW94" s="107"/>
      <c r="AX94" s="215"/>
      <c r="AY94" s="48"/>
      <c r="AZ94" s="137"/>
      <c r="BA94" s="47"/>
    </row>
    <row r="95" spans="1:53" ht="22.5">
      <c r="A95" s="6">
        <v>74</v>
      </c>
      <c r="B95" s="6">
        <v>4322</v>
      </c>
      <c r="C95" s="8">
        <v>4</v>
      </c>
      <c r="D95" s="194" t="s">
        <v>72</v>
      </c>
      <c r="E95" s="102">
        <v>4341</v>
      </c>
      <c r="F95" s="25">
        <f t="shared" si="23"/>
        <v>1514</v>
      </c>
      <c r="G95" s="28">
        <v>0</v>
      </c>
      <c r="H95" s="25">
        <v>1514</v>
      </c>
      <c r="I95" s="25"/>
      <c r="J95" s="230">
        <f t="shared" si="32"/>
        <v>5855</v>
      </c>
      <c r="K95" s="23">
        <v>66.2</v>
      </c>
      <c r="L95" s="40">
        <v>0</v>
      </c>
      <c r="M95" s="238">
        <v>15.46</v>
      </c>
      <c r="N95" s="161">
        <f t="shared" si="24"/>
        <v>0</v>
      </c>
      <c r="O95" s="252"/>
      <c r="P95" s="223"/>
      <c r="Q95" s="25"/>
      <c r="R95" s="28"/>
      <c r="S95" s="25"/>
      <c r="T95" s="25"/>
      <c r="U95" s="25"/>
      <c r="V95" s="25"/>
      <c r="W95" s="151"/>
      <c r="X95" s="166"/>
      <c r="Y95" s="152"/>
      <c r="Z95" s="326"/>
      <c r="AA95" s="206"/>
      <c r="AB95" s="321"/>
      <c r="AC95" s="98"/>
      <c r="AD95" s="25"/>
      <c r="AE95" s="25"/>
      <c r="AF95" s="25"/>
      <c r="AG95" s="148">
        <f t="shared" si="30"/>
        <v>0</v>
      </c>
      <c r="AH95" s="47"/>
      <c r="AI95" s="167"/>
      <c r="AJ95" s="137"/>
      <c r="AK95" s="110"/>
      <c r="AL95" s="97">
        <v>4341</v>
      </c>
      <c r="AM95" s="23">
        <f t="shared" si="20"/>
        <v>1514</v>
      </c>
      <c r="AN95" s="23">
        <f t="shared" si="25"/>
        <v>0</v>
      </c>
      <c r="AO95" s="23">
        <f t="shared" si="26"/>
        <v>1514</v>
      </c>
      <c r="AP95" s="23">
        <f t="shared" si="31"/>
        <v>0</v>
      </c>
      <c r="AQ95" s="23">
        <f t="shared" si="33"/>
        <v>5855</v>
      </c>
      <c r="AR95" s="24">
        <f t="shared" si="27"/>
        <v>66.2</v>
      </c>
      <c r="AS95" s="24">
        <f t="shared" si="28"/>
        <v>0</v>
      </c>
      <c r="AT95" s="163">
        <f t="shared" si="29"/>
        <v>15.46</v>
      </c>
      <c r="AU95" s="303">
        <v>0</v>
      </c>
      <c r="AV95" s="47"/>
      <c r="AW95" s="107"/>
      <c r="AX95" s="215"/>
      <c r="AY95" s="48"/>
      <c r="AZ95" s="137"/>
      <c r="BA95" s="47"/>
    </row>
    <row r="96" spans="1:53" ht="14.25">
      <c r="A96" s="6">
        <v>80</v>
      </c>
      <c r="B96" s="6">
        <v>4322</v>
      </c>
      <c r="C96" s="8">
        <v>4</v>
      </c>
      <c r="D96" s="194" t="s">
        <v>73</v>
      </c>
      <c r="E96" s="102">
        <v>6790.8</v>
      </c>
      <c r="F96" s="25">
        <f t="shared" si="23"/>
        <v>1723.5</v>
      </c>
      <c r="G96" s="28">
        <v>0</v>
      </c>
      <c r="H96" s="25">
        <v>1723.5</v>
      </c>
      <c r="I96" s="25"/>
      <c r="J96" s="230">
        <f t="shared" si="32"/>
        <v>8514.3</v>
      </c>
      <c r="K96" s="23">
        <v>140</v>
      </c>
      <c r="L96" s="40">
        <v>0</v>
      </c>
      <c r="M96" s="238">
        <v>23.99</v>
      </c>
      <c r="N96" s="161">
        <f t="shared" si="24"/>
        <v>0</v>
      </c>
      <c r="O96" s="252"/>
      <c r="P96" s="223"/>
      <c r="Q96" s="25"/>
      <c r="R96" s="28"/>
      <c r="S96" s="25"/>
      <c r="T96" s="25"/>
      <c r="U96" s="25"/>
      <c r="V96" s="25"/>
      <c r="W96" s="151">
        <v>150</v>
      </c>
      <c r="X96" s="166"/>
      <c r="Y96" s="152"/>
      <c r="Z96" s="326"/>
      <c r="AA96" s="206"/>
      <c r="AB96" s="321"/>
      <c r="AC96" s="98">
        <v>20</v>
      </c>
      <c r="AD96" s="25"/>
      <c r="AE96" s="25"/>
      <c r="AF96" s="25"/>
      <c r="AG96" s="148">
        <f t="shared" si="30"/>
        <v>0</v>
      </c>
      <c r="AH96" s="47"/>
      <c r="AI96" s="167"/>
      <c r="AJ96" s="137"/>
      <c r="AK96" s="110"/>
      <c r="AL96" s="97">
        <v>6790.8</v>
      </c>
      <c r="AM96" s="23">
        <f t="shared" si="20"/>
        <v>1893.5</v>
      </c>
      <c r="AN96" s="23">
        <f t="shared" si="25"/>
        <v>0</v>
      </c>
      <c r="AO96" s="23">
        <f t="shared" si="26"/>
        <v>1893.5</v>
      </c>
      <c r="AP96" s="23">
        <f t="shared" si="31"/>
        <v>0</v>
      </c>
      <c r="AQ96" s="23">
        <f t="shared" si="33"/>
        <v>8684.3</v>
      </c>
      <c r="AR96" s="24">
        <f t="shared" si="27"/>
        <v>140</v>
      </c>
      <c r="AS96" s="24">
        <f t="shared" si="28"/>
        <v>0</v>
      </c>
      <c r="AT96" s="163">
        <f t="shared" si="29"/>
        <v>23.99</v>
      </c>
      <c r="AU96" s="303">
        <v>0</v>
      </c>
      <c r="AV96" s="47"/>
      <c r="AW96" s="107"/>
      <c r="AX96" s="215"/>
      <c r="AY96" s="48"/>
      <c r="AZ96" s="137"/>
      <c r="BA96" s="47"/>
    </row>
    <row r="97" spans="1:54" ht="23.25" thickBot="1">
      <c r="A97" s="10">
        <v>73</v>
      </c>
      <c r="B97" s="10">
        <v>3145</v>
      </c>
      <c r="C97" s="72">
        <v>4</v>
      </c>
      <c r="D97" s="196" t="s">
        <v>74</v>
      </c>
      <c r="E97" s="109">
        <v>4707.9</v>
      </c>
      <c r="F97" s="74">
        <f t="shared" si="23"/>
        <v>1629.3</v>
      </c>
      <c r="G97" s="221">
        <v>0</v>
      </c>
      <c r="H97" s="74">
        <v>1629.3</v>
      </c>
      <c r="I97" s="74"/>
      <c r="J97" s="231">
        <f t="shared" si="32"/>
        <v>6337.2</v>
      </c>
      <c r="K97" s="74">
        <v>82.2</v>
      </c>
      <c r="L97" s="43">
        <v>0</v>
      </c>
      <c r="M97" s="281">
        <v>19.62</v>
      </c>
      <c r="N97" s="109">
        <f t="shared" si="24"/>
        <v>0</v>
      </c>
      <c r="O97" s="282"/>
      <c r="P97" s="267"/>
      <c r="Q97" s="74"/>
      <c r="R97" s="221"/>
      <c r="S97" s="74"/>
      <c r="T97" s="74"/>
      <c r="U97" s="74"/>
      <c r="V97" s="74"/>
      <c r="W97" s="283"/>
      <c r="X97" s="284"/>
      <c r="Y97" s="285"/>
      <c r="Z97" s="327"/>
      <c r="AA97" s="286"/>
      <c r="AB97" s="324"/>
      <c r="AC97" s="100">
        <v>10</v>
      </c>
      <c r="AD97" s="74"/>
      <c r="AE97" s="74"/>
      <c r="AF97" s="74"/>
      <c r="AG97" s="89">
        <f t="shared" si="30"/>
        <v>0</v>
      </c>
      <c r="AH97" s="51">
        <v>200</v>
      </c>
      <c r="AI97" s="287"/>
      <c r="AJ97" s="138"/>
      <c r="AK97" s="288"/>
      <c r="AL97" s="100">
        <v>4707.9</v>
      </c>
      <c r="AM97" s="74">
        <f t="shared" si="20"/>
        <v>1639.3</v>
      </c>
      <c r="AN97" s="74">
        <f t="shared" si="25"/>
        <v>0</v>
      </c>
      <c r="AO97" s="74">
        <f t="shared" si="26"/>
        <v>1639.3</v>
      </c>
      <c r="AP97" s="31">
        <f t="shared" si="31"/>
        <v>0</v>
      </c>
      <c r="AQ97" s="74">
        <f t="shared" si="33"/>
        <v>6347.2</v>
      </c>
      <c r="AR97" s="31">
        <f t="shared" si="27"/>
        <v>282.2</v>
      </c>
      <c r="AS97" s="31">
        <f t="shared" si="28"/>
        <v>0</v>
      </c>
      <c r="AT97" s="289">
        <f t="shared" si="29"/>
        <v>19.62</v>
      </c>
      <c r="AU97" s="304">
        <v>0</v>
      </c>
      <c r="AV97" s="51"/>
      <c r="AW97" s="108"/>
      <c r="AX97" s="291"/>
      <c r="AY97" s="51"/>
      <c r="AZ97" s="138"/>
      <c r="BA97" s="76"/>
      <c r="BB97" s="135"/>
    </row>
    <row r="98" spans="1:53" ht="22.5">
      <c r="A98" s="6">
        <v>109</v>
      </c>
      <c r="B98" s="6">
        <v>3121</v>
      </c>
      <c r="C98" s="7">
        <v>5</v>
      </c>
      <c r="D98" s="195" t="s">
        <v>75</v>
      </c>
      <c r="E98" s="161">
        <v>9170.4</v>
      </c>
      <c r="F98" s="23">
        <f t="shared" si="23"/>
        <v>2180.946</v>
      </c>
      <c r="G98" s="220">
        <v>110.446</v>
      </c>
      <c r="H98" s="23">
        <v>2070.5</v>
      </c>
      <c r="I98" s="23"/>
      <c r="J98" s="229">
        <f t="shared" si="32"/>
        <v>11351.346</v>
      </c>
      <c r="K98" s="23">
        <v>94</v>
      </c>
      <c r="L98" s="39">
        <v>0</v>
      </c>
      <c r="M98" s="111">
        <v>26.92</v>
      </c>
      <c r="N98" s="161">
        <f t="shared" si="24"/>
        <v>0</v>
      </c>
      <c r="O98" s="252"/>
      <c r="P98" s="264"/>
      <c r="Q98" s="23"/>
      <c r="R98" s="220"/>
      <c r="S98" s="23"/>
      <c r="T98" s="23"/>
      <c r="U98" s="23"/>
      <c r="V98" s="23"/>
      <c r="W98" s="151"/>
      <c r="X98" s="166"/>
      <c r="Y98" s="152"/>
      <c r="Z98" s="326"/>
      <c r="AA98" s="206"/>
      <c r="AB98" s="321"/>
      <c r="AC98" s="97"/>
      <c r="AD98" s="23"/>
      <c r="AE98" s="23"/>
      <c r="AF98" s="23"/>
      <c r="AG98" s="148">
        <f t="shared" si="30"/>
        <v>0</v>
      </c>
      <c r="AH98" s="47"/>
      <c r="AI98" s="167"/>
      <c r="AJ98" s="148"/>
      <c r="AK98" s="280"/>
      <c r="AL98" s="97">
        <v>9170.4</v>
      </c>
      <c r="AM98" s="23">
        <f t="shared" si="20"/>
        <v>2180.946</v>
      </c>
      <c r="AN98" s="23">
        <f t="shared" si="25"/>
        <v>110.446</v>
      </c>
      <c r="AO98" s="24">
        <f t="shared" si="26"/>
        <v>2070.5</v>
      </c>
      <c r="AP98" s="23">
        <f t="shared" si="31"/>
        <v>0</v>
      </c>
      <c r="AQ98" s="23">
        <f t="shared" si="33"/>
        <v>11351.346</v>
      </c>
      <c r="AR98" s="24">
        <f t="shared" si="27"/>
        <v>94</v>
      </c>
      <c r="AS98" s="24">
        <f t="shared" si="28"/>
        <v>0</v>
      </c>
      <c r="AT98" s="163">
        <f t="shared" si="29"/>
        <v>26.92</v>
      </c>
      <c r="AU98" s="301">
        <v>1</v>
      </c>
      <c r="AV98" s="47"/>
      <c r="AW98" s="141"/>
      <c r="AX98" s="290"/>
      <c r="AY98" s="47"/>
      <c r="AZ98" s="148"/>
      <c r="BA98" s="47"/>
    </row>
    <row r="99" spans="1:53" ht="22.5">
      <c r="A99" s="6">
        <v>110</v>
      </c>
      <c r="B99" s="6">
        <v>3121</v>
      </c>
      <c r="C99" s="8">
        <v>5</v>
      </c>
      <c r="D99" s="194" t="s">
        <v>76</v>
      </c>
      <c r="E99" s="102">
        <v>23709</v>
      </c>
      <c r="F99" s="25">
        <f t="shared" si="23"/>
        <v>4177.84</v>
      </c>
      <c r="G99" s="28">
        <v>81.84</v>
      </c>
      <c r="H99" s="25">
        <v>4096</v>
      </c>
      <c r="I99" s="25"/>
      <c r="J99" s="230">
        <f t="shared" si="32"/>
        <v>27886.84</v>
      </c>
      <c r="K99" s="23">
        <v>154.2</v>
      </c>
      <c r="L99" s="40">
        <v>0</v>
      </c>
      <c r="M99" s="111">
        <v>75.57</v>
      </c>
      <c r="N99" s="161">
        <f t="shared" si="24"/>
        <v>0</v>
      </c>
      <c r="O99" s="252"/>
      <c r="P99" s="223"/>
      <c r="Q99" s="25"/>
      <c r="R99" s="28"/>
      <c r="S99" s="25"/>
      <c r="T99" s="25"/>
      <c r="U99" s="25"/>
      <c r="V99" s="25"/>
      <c r="W99" s="151"/>
      <c r="X99" s="166"/>
      <c r="Y99" s="152"/>
      <c r="Z99" s="326"/>
      <c r="AA99" s="206"/>
      <c r="AB99" s="321"/>
      <c r="AC99" s="98"/>
      <c r="AD99" s="25"/>
      <c r="AE99" s="25"/>
      <c r="AF99" s="25"/>
      <c r="AG99" s="148">
        <f t="shared" si="30"/>
        <v>0</v>
      </c>
      <c r="AH99" s="47"/>
      <c r="AI99" s="167"/>
      <c r="AJ99" s="137"/>
      <c r="AK99" s="187"/>
      <c r="AL99" s="97">
        <v>23709</v>
      </c>
      <c r="AM99" s="23">
        <f t="shared" si="20"/>
        <v>4177.84</v>
      </c>
      <c r="AN99" s="23">
        <f t="shared" si="25"/>
        <v>81.84</v>
      </c>
      <c r="AO99" s="23">
        <f t="shared" si="26"/>
        <v>4096</v>
      </c>
      <c r="AP99" s="23">
        <f t="shared" si="31"/>
        <v>0</v>
      </c>
      <c r="AQ99" s="23">
        <f t="shared" si="33"/>
        <v>27886.84</v>
      </c>
      <c r="AR99" s="24">
        <f t="shared" si="27"/>
        <v>154.2</v>
      </c>
      <c r="AS99" s="24">
        <f t="shared" si="28"/>
        <v>0</v>
      </c>
      <c r="AT99" s="163">
        <f t="shared" si="29"/>
        <v>75.57</v>
      </c>
      <c r="AU99" s="303">
        <v>1</v>
      </c>
      <c r="AV99" s="47"/>
      <c r="AW99" s="107"/>
      <c r="AX99" s="215">
        <v>52</v>
      </c>
      <c r="AY99" s="48"/>
      <c r="AZ99" s="137"/>
      <c r="BA99" s="47"/>
    </row>
    <row r="100" spans="1:53" ht="12.75">
      <c r="A100" s="6">
        <v>113</v>
      </c>
      <c r="B100" s="6">
        <v>3121</v>
      </c>
      <c r="C100" s="8">
        <v>5</v>
      </c>
      <c r="D100" s="194" t="s">
        <v>140</v>
      </c>
      <c r="E100" s="102">
        <v>10625.9</v>
      </c>
      <c r="F100" s="25">
        <f t="shared" si="23"/>
        <v>3578.426</v>
      </c>
      <c r="G100" s="28">
        <v>127.52600000000001</v>
      </c>
      <c r="H100" s="25">
        <v>3450.9</v>
      </c>
      <c r="I100" s="25"/>
      <c r="J100" s="230">
        <f t="shared" si="32"/>
        <v>14204.326</v>
      </c>
      <c r="K100" s="23">
        <v>57.7</v>
      </c>
      <c r="L100" s="40">
        <v>0</v>
      </c>
      <c r="M100" s="111">
        <v>32.55</v>
      </c>
      <c r="N100" s="161">
        <f t="shared" si="24"/>
        <v>0</v>
      </c>
      <c r="O100" s="252"/>
      <c r="P100" s="223"/>
      <c r="Q100" s="25"/>
      <c r="R100" s="28"/>
      <c r="S100" s="25"/>
      <c r="T100" s="25"/>
      <c r="U100" s="25"/>
      <c r="V100" s="25"/>
      <c r="W100" s="151"/>
      <c r="X100" s="166"/>
      <c r="Y100" s="152"/>
      <c r="Z100" s="326"/>
      <c r="AA100" s="206"/>
      <c r="AB100" s="321"/>
      <c r="AC100" s="98"/>
      <c r="AD100" s="25"/>
      <c r="AE100" s="25"/>
      <c r="AF100" s="25"/>
      <c r="AG100" s="148">
        <f t="shared" si="30"/>
        <v>0</v>
      </c>
      <c r="AH100" s="47"/>
      <c r="AI100" s="167"/>
      <c r="AJ100" s="137"/>
      <c r="AK100" s="187"/>
      <c r="AL100" s="97">
        <v>10625.9</v>
      </c>
      <c r="AM100" s="23">
        <f t="shared" si="20"/>
        <v>3578.426</v>
      </c>
      <c r="AN100" s="23">
        <f t="shared" si="25"/>
        <v>127.52600000000001</v>
      </c>
      <c r="AO100" s="23">
        <f t="shared" si="26"/>
        <v>3450.9</v>
      </c>
      <c r="AP100" s="23">
        <f t="shared" si="31"/>
        <v>0</v>
      </c>
      <c r="AQ100" s="23">
        <f t="shared" si="33"/>
        <v>14204.326</v>
      </c>
      <c r="AR100" s="24">
        <f t="shared" si="27"/>
        <v>57.7</v>
      </c>
      <c r="AS100" s="24">
        <f t="shared" si="28"/>
        <v>0</v>
      </c>
      <c r="AT100" s="163">
        <f t="shared" si="29"/>
        <v>32.55</v>
      </c>
      <c r="AU100" s="303">
        <v>1</v>
      </c>
      <c r="AV100" s="47"/>
      <c r="AW100" s="107"/>
      <c r="AX100" s="215"/>
      <c r="AY100" s="48"/>
      <c r="AZ100" s="137"/>
      <c r="BA100" s="47"/>
    </row>
    <row r="101" spans="1:53" ht="22.5">
      <c r="A101" s="6">
        <v>111</v>
      </c>
      <c r="B101" s="6">
        <v>3121</v>
      </c>
      <c r="C101" s="8">
        <v>5</v>
      </c>
      <c r="D101" s="195" t="s">
        <v>77</v>
      </c>
      <c r="E101" s="102">
        <v>11433.3</v>
      </c>
      <c r="F101" s="25">
        <f t="shared" si="23"/>
        <v>2046.42</v>
      </c>
      <c r="G101" s="28">
        <v>93.52</v>
      </c>
      <c r="H101" s="25">
        <v>1952.9</v>
      </c>
      <c r="I101" s="25"/>
      <c r="J101" s="230">
        <f t="shared" si="32"/>
        <v>13479.72</v>
      </c>
      <c r="K101" s="23">
        <v>687.2</v>
      </c>
      <c r="L101" s="40">
        <v>0</v>
      </c>
      <c r="M101" s="111">
        <v>37.56</v>
      </c>
      <c r="N101" s="161">
        <f aca="true" t="shared" si="34" ref="N101:N129">AL101-E101</f>
        <v>0</v>
      </c>
      <c r="O101" s="252"/>
      <c r="P101" s="223"/>
      <c r="Q101" s="25"/>
      <c r="R101" s="28"/>
      <c r="S101" s="25"/>
      <c r="T101" s="25"/>
      <c r="U101" s="25"/>
      <c r="V101" s="25"/>
      <c r="W101" s="151">
        <v>55</v>
      </c>
      <c r="X101" s="166"/>
      <c r="Y101" s="152"/>
      <c r="Z101" s="326">
        <v>4.5</v>
      </c>
      <c r="AA101" s="206"/>
      <c r="AB101" s="321"/>
      <c r="AC101" s="98"/>
      <c r="AD101" s="25"/>
      <c r="AE101" s="25"/>
      <c r="AF101" s="25"/>
      <c r="AG101" s="148">
        <f t="shared" si="30"/>
        <v>4.5</v>
      </c>
      <c r="AH101" s="47"/>
      <c r="AI101" s="167"/>
      <c r="AJ101" s="137"/>
      <c r="AK101" s="187"/>
      <c r="AL101" s="97">
        <v>11433.3</v>
      </c>
      <c r="AM101" s="23">
        <f t="shared" si="20"/>
        <v>2105.92</v>
      </c>
      <c r="AN101" s="23">
        <f aca="true" t="shared" si="35" ref="AN101:AN129">SUM(G101,O101:U101)</f>
        <v>93.52</v>
      </c>
      <c r="AO101" s="23">
        <f aca="true" t="shared" si="36" ref="AO101:AO129">SUM(H101,W101:AF101)</f>
        <v>2012.4</v>
      </c>
      <c r="AP101" s="23">
        <f t="shared" si="31"/>
        <v>0</v>
      </c>
      <c r="AQ101" s="23">
        <f t="shared" si="33"/>
        <v>13539.22</v>
      </c>
      <c r="AR101" s="24">
        <f aca="true" t="shared" si="37" ref="AR101:AR129">K101+AH101+AG101+AI101</f>
        <v>691.7</v>
      </c>
      <c r="AS101" s="24">
        <f aca="true" t="shared" si="38" ref="AS101:AS129">SUM(AJ101,L101)</f>
        <v>0</v>
      </c>
      <c r="AT101" s="163">
        <f aca="true" t="shared" si="39" ref="AT101:AT129">M101+AK101</f>
        <v>37.56</v>
      </c>
      <c r="AU101" s="303">
        <v>1</v>
      </c>
      <c r="AV101" s="47"/>
      <c r="AW101" s="107"/>
      <c r="AX101" s="215"/>
      <c r="AY101" s="48"/>
      <c r="AZ101" s="137"/>
      <c r="BA101" s="47"/>
    </row>
    <row r="102" spans="1:53" ht="22.5">
      <c r="A102" s="6">
        <v>112</v>
      </c>
      <c r="B102" s="6">
        <v>3121</v>
      </c>
      <c r="C102" s="8">
        <v>5</v>
      </c>
      <c r="D102" s="194" t="s">
        <v>78</v>
      </c>
      <c r="E102" s="192">
        <v>12023</v>
      </c>
      <c r="F102" s="124">
        <f t="shared" si="23"/>
        <v>2193.786</v>
      </c>
      <c r="G102" s="222">
        <v>132.286</v>
      </c>
      <c r="H102" s="25">
        <v>2061.5</v>
      </c>
      <c r="I102" s="25"/>
      <c r="J102" s="230">
        <f t="shared" si="32"/>
        <v>14216.786</v>
      </c>
      <c r="K102" s="23">
        <v>176</v>
      </c>
      <c r="L102" s="40">
        <v>0</v>
      </c>
      <c r="M102" s="110">
        <v>37.13</v>
      </c>
      <c r="N102" s="161">
        <f t="shared" si="34"/>
        <v>0</v>
      </c>
      <c r="O102" s="252"/>
      <c r="P102" s="256"/>
      <c r="Q102" s="26"/>
      <c r="R102" s="211"/>
      <c r="S102" s="26"/>
      <c r="T102" s="25"/>
      <c r="U102" s="25"/>
      <c r="V102" s="25"/>
      <c r="W102" s="151"/>
      <c r="X102" s="166"/>
      <c r="Y102" s="152"/>
      <c r="Z102" s="326">
        <v>29.9</v>
      </c>
      <c r="AA102" s="206"/>
      <c r="AB102" s="321"/>
      <c r="AC102" s="102"/>
      <c r="AD102" s="26"/>
      <c r="AE102" s="25"/>
      <c r="AF102" s="25"/>
      <c r="AG102" s="148">
        <f t="shared" si="30"/>
        <v>29.9</v>
      </c>
      <c r="AH102" s="47"/>
      <c r="AI102" s="167"/>
      <c r="AJ102" s="137"/>
      <c r="AK102" s="187"/>
      <c r="AL102" s="97">
        <v>12023</v>
      </c>
      <c r="AM102" s="23">
        <f t="shared" si="20"/>
        <v>2223.686</v>
      </c>
      <c r="AN102" s="23">
        <f t="shared" si="35"/>
        <v>132.286</v>
      </c>
      <c r="AO102" s="23">
        <f t="shared" si="36"/>
        <v>2091.4</v>
      </c>
      <c r="AP102" s="23">
        <f t="shared" si="31"/>
        <v>0</v>
      </c>
      <c r="AQ102" s="23">
        <f t="shared" si="33"/>
        <v>14246.686</v>
      </c>
      <c r="AR102" s="24">
        <f t="shared" si="37"/>
        <v>205.9</v>
      </c>
      <c r="AS102" s="24">
        <f t="shared" si="38"/>
        <v>0</v>
      </c>
      <c r="AT102" s="163">
        <f t="shared" si="39"/>
        <v>37.13</v>
      </c>
      <c r="AU102" s="306">
        <v>1</v>
      </c>
      <c r="AV102" s="47"/>
      <c r="AW102" s="107"/>
      <c r="AX102" s="215"/>
      <c r="AY102" s="48"/>
      <c r="AZ102" s="137"/>
      <c r="BA102" s="47"/>
    </row>
    <row r="103" spans="1:53" ht="22.5">
      <c r="A103" s="6">
        <v>114</v>
      </c>
      <c r="B103" s="6">
        <v>3122</v>
      </c>
      <c r="C103" s="8">
        <v>5</v>
      </c>
      <c r="D103" s="194" t="s">
        <v>79</v>
      </c>
      <c r="E103" s="102">
        <v>9046.7</v>
      </c>
      <c r="F103" s="25">
        <f t="shared" si="23"/>
        <v>1405.2</v>
      </c>
      <c r="G103" s="28">
        <v>0</v>
      </c>
      <c r="H103" s="25">
        <v>1405.2</v>
      </c>
      <c r="I103" s="25"/>
      <c r="J103" s="230">
        <f t="shared" si="32"/>
        <v>10451.900000000001</v>
      </c>
      <c r="K103" s="23">
        <v>242.6</v>
      </c>
      <c r="L103" s="40">
        <v>0</v>
      </c>
      <c r="M103" s="111">
        <v>26.57</v>
      </c>
      <c r="N103" s="161">
        <f t="shared" si="34"/>
        <v>0</v>
      </c>
      <c r="O103" s="252"/>
      <c r="P103" s="264"/>
      <c r="Q103" s="23"/>
      <c r="R103" s="220"/>
      <c r="S103" s="23"/>
      <c r="T103" s="23"/>
      <c r="U103" s="23"/>
      <c r="V103" s="23"/>
      <c r="W103" s="151">
        <v>160</v>
      </c>
      <c r="X103" s="166"/>
      <c r="Y103" s="152"/>
      <c r="Z103" s="326"/>
      <c r="AA103" s="206"/>
      <c r="AB103" s="321"/>
      <c r="AC103" s="97">
        <v>100</v>
      </c>
      <c r="AD103" s="23"/>
      <c r="AE103" s="23"/>
      <c r="AF103" s="23"/>
      <c r="AG103" s="148">
        <f t="shared" si="30"/>
        <v>0</v>
      </c>
      <c r="AH103" s="47"/>
      <c r="AI103" s="167"/>
      <c r="AJ103" s="148"/>
      <c r="AK103" s="187"/>
      <c r="AL103" s="97">
        <v>9046.7</v>
      </c>
      <c r="AM103" s="23">
        <f t="shared" si="20"/>
        <v>1665.2</v>
      </c>
      <c r="AN103" s="23">
        <f t="shared" si="35"/>
        <v>0</v>
      </c>
      <c r="AO103" s="23">
        <f t="shared" si="36"/>
        <v>1665.2</v>
      </c>
      <c r="AP103" s="23">
        <f t="shared" si="31"/>
        <v>0</v>
      </c>
      <c r="AQ103" s="23">
        <f t="shared" si="33"/>
        <v>10711.900000000001</v>
      </c>
      <c r="AR103" s="24">
        <f t="shared" si="37"/>
        <v>242.6</v>
      </c>
      <c r="AS103" s="24">
        <f t="shared" si="38"/>
        <v>0</v>
      </c>
      <c r="AT103" s="163">
        <f t="shared" si="39"/>
        <v>26.57</v>
      </c>
      <c r="AU103" s="303">
        <v>1</v>
      </c>
      <c r="AV103" s="47"/>
      <c r="AW103" s="107"/>
      <c r="AX103" s="215"/>
      <c r="AY103" s="48"/>
      <c r="AZ103" s="137"/>
      <c r="BA103" s="47"/>
    </row>
    <row r="104" spans="1:53" ht="22.5">
      <c r="A104" s="6">
        <v>120</v>
      </c>
      <c r="B104" s="6">
        <v>3123</v>
      </c>
      <c r="C104" s="8">
        <v>5</v>
      </c>
      <c r="D104" s="194" t="s">
        <v>80</v>
      </c>
      <c r="E104" s="102">
        <v>6850.2</v>
      </c>
      <c r="F104" s="25">
        <f t="shared" si="23"/>
        <v>1280.8799999999999</v>
      </c>
      <c r="G104" s="28">
        <v>74.08</v>
      </c>
      <c r="H104" s="25">
        <v>1206.8</v>
      </c>
      <c r="I104" s="25"/>
      <c r="J104" s="230">
        <f t="shared" si="32"/>
        <v>8131.08</v>
      </c>
      <c r="K104" s="23">
        <v>147.6</v>
      </c>
      <c r="L104" s="40">
        <v>0</v>
      </c>
      <c r="M104" s="111">
        <v>20.5</v>
      </c>
      <c r="N104" s="161">
        <f t="shared" si="34"/>
        <v>0</v>
      </c>
      <c r="O104" s="252"/>
      <c r="P104" s="223"/>
      <c r="Q104" s="25"/>
      <c r="R104" s="28"/>
      <c r="S104" s="25"/>
      <c r="T104" s="25"/>
      <c r="U104" s="25"/>
      <c r="V104" s="25"/>
      <c r="W104" s="151"/>
      <c r="X104" s="166"/>
      <c r="Y104" s="152"/>
      <c r="Z104" s="326"/>
      <c r="AA104" s="206"/>
      <c r="AB104" s="321"/>
      <c r="AC104" s="98"/>
      <c r="AD104" s="25"/>
      <c r="AE104" s="25"/>
      <c r="AF104" s="25"/>
      <c r="AG104" s="148">
        <f t="shared" si="30"/>
        <v>0</v>
      </c>
      <c r="AH104" s="47"/>
      <c r="AI104" s="167"/>
      <c r="AJ104" s="137"/>
      <c r="AK104" s="187"/>
      <c r="AL104" s="97">
        <v>6850.2</v>
      </c>
      <c r="AM104" s="23">
        <f t="shared" si="20"/>
        <v>1280.8799999999999</v>
      </c>
      <c r="AN104" s="23">
        <f t="shared" si="35"/>
        <v>74.08</v>
      </c>
      <c r="AO104" s="23">
        <f t="shared" si="36"/>
        <v>1206.8</v>
      </c>
      <c r="AP104" s="23">
        <f t="shared" si="31"/>
        <v>0</v>
      </c>
      <c r="AQ104" s="23">
        <f t="shared" si="33"/>
        <v>8131.08</v>
      </c>
      <c r="AR104" s="24">
        <f t="shared" si="37"/>
        <v>147.6</v>
      </c>
      <c r="AS104" s="24">
        <f t="shared" si="38"/>
        <v>0</v>
      </c>
      <c r="AT104" s="163">
        <f t="shared" si="39"/>
        <v>20.5</v>
      </c>
      <c r="AU104" s="303">
        <v>1</v>
      </c>
      <c r="AV104" s="47"/>
      <c r="AW104" s="107"/>
      <c r="AX104" s="215"/>
      <c r="AY104" s="48"/>
      <c r="AZ104" s="137"/>
      <c r="BA104" s="47"/>
    </row>
    <row r="105" spans="1:53" ht="33.75">
      <c r="A105" s="6">
        <v>118</v>
      </c>
      <c r="B105" s="6">
        <v>3123</v>
      </c>
      <c r="C105" s="8">
        <v>5</v>
      </c>
      <c r="D105" s="194" t="s">
        <v>81</v>
      </c>
      <c r="E105" s="102">
        <v>16143.3</v>
      </c>
      <c r="F105" s="25">
        <f t="shared" si="23"/>
        <v>3755.406</v>
      </c>
      <c r="G105" s="28">
        <v>128.406</v>
      </c>
      <c r="H105" s="25">
        <v>3627</v>
      </c>
      <c r="I105" s="25"/>
      <c r="J105" s="230">
        <f t="shared" si="32"/>
        <v>19898.706</v>
      </c>
      <c r="K105" s="23">
        <v>795</v>
      </c>
      <c r="L105" s="40">
        <v>0</v>
      </c>
      <c r="M105" s="111">
        <v>54.91</v>
      </c>
      <c r="N105" s="161">
        <f t="shared" si="34"/>
        <v>0</v>
      </c>
      <c r="O105" s="252"/>
      <c r="P105" s="223"/>
      <c r="Q105" s="25"/>
      <c r="R105" s="28"/>
      <c r="S105" s="25"/>
      <c r="T105" s="25"/>
      <c r="U105" s="25"/>
      <c r="V105" s="25"/>
      <c r="W105" s="151"/>
      <c r="X105" s="166"/>
      <c r="Y105" s="152"/>
      <c r="Z105" s="326"/>
      <c r="AA105" s="206"/>
      <c r="AB105" s="321"/>
      <c r="AC105" s="98"/>
      <c r="AD105" s="25"/>
      <c r="AE105" s="25"/>
      <c r="AF105" s="25"/>
      <c r="AG105" s="148">
        <f t="shared" si="30"/>
        <v>0</v>
      </c>
      <c r="AH105" s="47"/>
      <c r="AI105" s="167"/>
      <c r="AJ105" s="337">
        <v>2500</v>
      </c>
      <c r="AK105" s="187"/>
      <c r="AL105" s="97">
        <v>16143.3</v>
      </c>
      <c r="AM105" s="23">
        <f t="shared" si="20"/>
        <v>3755.406</v>
      </c>
      <c r="AN105" s="23">
        <f t="shared" si="35"/>
        <v>128.406</v>
      </c>
      <c r="AO105" s="23">
        <f t="shared" si="36"/>
        <v>3627</v>
      </c>
      <c r="AP105" s="23">
        <f t="shared" si="31"/>
        <v>0</v>
      </c>
      <c r="AQ105" s="23">
        <f t="shared" si="33"/>
        <v>19898.706</v>
      </c>
      <c r="AR105" s="24">
        <f t="shared" si="37"/>
        <v>795</v>
      </c>
      <c r="AS105" s="24">
        <f t="shared" si="38"/>
        <v>2500</v>
      </c>
      <c r="AT105" s="163">
        <f t="shared" si="39"/>
        <v>54.91</v>
      </c>
      <c r="AU105" s="303">
        <v>1</v>
      </c>
      <c r="AV105" s="47"/>
      <c r="AW105" s="107">
        <v>60</v>
      </c>
      <c r="AX105" s="215"/>
      <c r="AY105" s="48"/>
      <c r="AZ105" s="137"/>
      <c r="BA105" s="47"/>
    </row>
    <row r="106" spans="1:53" ht="22.5">
      <c r="A106" s="6">
        <v>117</v>
      </c>
      <c r="B106" s="6">
        <v>3122</v>
      </c>
      <c r="C106" s="8">
        <v>5</v>
      </c>
      <c r="D106" s="194" t="s">
        <v>82</v>
      </c>
      <c r="E106" s="102">
        <v>8592.4</v>
      </c>
      <c r="F106" s="25">
        <f t="shared" si="23"/>
        <v>1998.166</v>
      </c>
      <c r="G106" s="28">
        <v>96.166</v>
      </c>
      <c r="H106" s="25">
        <v>1902</v>
      </c>
      <c r="I106" s="25">
        <v>96</v>
      </c>
      <c r="J106" s="230">
        <f t="shared" si="32"/>
        <v>10590.565999999999</v>
      </c>
      <c r="K106" s="23">
        <v>133</v>
      </c>
      <c r="L106" s="40">
        <v>0</v>
      </c>
      <c r="M106" s="111">
        <v>26.88</v>
      </c>
      <c r="N106" s="161">
        <f t="shared" si="34"/>
        <v>0</v>
      </c>
      <c r="O106" s="252"/>
      <c r="P106" s="223"/>
      <c r="Q106" s="25"/>
      <c r="R106" s="28"/>
      <c r="S106" s="25"/>
      <c r="T106" s="25"/>
      <c r="U106" s="25"/>
      <c r="V106" s="25"/>
      <c r="W106" s="151"/>
      <c r="X106" s="166"/>
      <c r="Y106" s="152"/>
      <c r="Z106" s="326"/>
      <c r="AA106" s="206"/>
      <c r="AB106" s="321"/>
      <c r="AC106" s="98"/>
      <c r="AD106" s="25"/>
      <c r="AE106" s="25"/>
      <c r="AF106" s="25"/>
      <c r="AG106" s="148">
        <f t="shared" si="30"/>
        <v>0</v>
      </c>
      <c r="AH106" s="47"/>
      <c r="AI106" s="167"/>
      <c r="AJ106" s="137"/>
      <c r="AK106" s="187"/>
      <c r="AL106" s="97">
        <v>8592.4</v>
      </c>
      <c r="AM106" s="23">
        <f t="shared" si="20"/>
        <v>1998.166</v>
      </c>
      <c r="AN106" s="23">
        <f t="shared" si="35"/>
        <v>96.166</v>
      </c>
      <c r="AO106" s="23">
        <f t="shared" si="36"/>
        <v>1902</v>
      </c>
      <c r="AP106" s="23">
        <f t="shared" si="31"/>
        <v>96</v>
      </c>
      <c r="AQ106" s="23">
        <f t="shared" si="33"/>
        <v>10590.565999999999</v>
      </c>
      <c r="AR106" s="24">
        <f t="shared" si="37"/>
        <v>133</v>
      </c>
      <c r="AS106" s="24">
        <f t="shared" si="38"/>
        <v>0</v>
      </c>
      <c r="AT106" s="163">
        <f t="shared" si="39"/>
        <v>26.88</v>
      </c>
      <c r="AU106" s="303">
        <v>1</v>
      </c>
      <c r="AV106" s="47"/>
      <c r="AW106" s="107"/>
      <c r="AX106" s="215"/>
      <c r="AY106" s="48"/>
      <c r="AZ106" s="137"/>
      <c r="BA106" s="47"/>
    </row>
    <row r="107" spans="1:53" ht="22.5">
      <c r="A107" s="6">
        <v>119</v>
      </c>
      <c r="B107" s="6">
        <v>3123</v>
      </c>
      <c r="C107" s="8">
        <v>5</v>
      </c>
      <c r="D107" s="194" t="s">
        <v>83</v>
      </c>
      <c r="E107" s="102">
        <v>24267.6</v>
      </c>
      <c r="F107" s="25">
        <f t="shared" si="23"/>
        <v>6621.906</v>
      </c>
      <c r="G107" s="28">
        <v>199.20600000000002</v>
      </c>
      <c r="H107" s="25">
        <v>6422.7</v>
      </c>
      <c r="I107" s="25">
        <v>1500</v>
      </c>
      <c r="J107" s="230">
        <f t="shared" si="32"/>
        <v>30889.505999999998</v>
      </c>
      <c r="K107" s="23">
        <v>839.2</v>
      </c>
      <c r="L107" s="40">
        <v>0</v>
      </c>
      <c r="M107" s="111">
        <v>69.26</v>
      </c>
      <c r="N107" s="161">
        <f t="shared" si="34"/>
        <v>0</v>
      </c>
      <c r="O107" s="252">
        <v>2039.9</v>
      </c>
      <c r="P107" s="223"/>
      <c r="Q107" s="25"/>
      <c r="R107" s="28"/>
      <c r="S107" s="25"/>
      <c r="T107" s="25"/>
      <c r="U107" s="25"/>
      <c r="V107" s="25"/>
      <c r="W107" s="151">
        <v>150</v>
      </c>
      <c r="X107" s="166"/>
      <c r="Y107" s="152"/>
      <c r="Z107" s="326">
        <v>177.2</v>
      </c>
      <c r="AA107" s="206">
        <v>4.2</v>
      </c>
      <c r="AB107" s="321"/>
      <c r="AC107" s="98">
        <v>570.3</v>
      </c>
      <c r="AD107" s="25"/>
      <c r="AE107" s="25"/>
      <c r="AF107" s="25"/>
      <c r="AG107" s="148">
        <f t="shared" si="30"/>
        <v>177.2</v>
      </c>
      <c r="AH107" s="47"/>
      <c r="AI107" s="167"/>
      <c r="AJ107" s="137"/>
      <c r="AK107" s="187"/>
      <c r="AL107" s="97">
        <v>24267.6</v>
      </c>
      <c r="AM107" s="23">
        <f t="shared" si="20"/>
        <v>9563.506</v>
      </c>
      <c r="AN107" s="23">
        <f t="shared" si="35"/>
        <v>2239.106</v>
      </c>
      <c r="AO107" s="23">
        <f t="shared" si="36"/>
        <v>7324.4</v>
      </c>
      <c r="AP107" s="23">
        <f t="shared" si="31"/>
        <v>1500</v>
      </c>
      <c r="AQ107" s="23">
        <f t="shared" si="33"/>
        <v>33831.106</v>
      </c>
      <c r="AR107" s="24">
        <f t="shared" si="37"/>
        <v>1016.4000000000001</v>
      </c>
      <c r="AS107" s="24">
        <f t="shared" si="38"/>
        <v>0</v>
      </c>
      <c r="AT107" s="163">
        <f t="shared" si="39"/>
        <v>69.26</v>
      </c>
      <c r="AU107" s="303">
        <v>10</v>
      </c>
      <c r="AV107" s="47"/>
      <c r="AW107" s="107"/>
      <c r="AX107" s="215">
        <v>14814</v>
      </c>
      <c r="AY107" s="48"/>
      <c r="AZ107" s="137"/>
      <c r="BA107" s="47"/>
    </row>
    <row r="108" spans="1:53" ht="22.5">
      <c r="A108" s="6">
        <v>115</v>
      </c>
      <c r="B108" s="6">
        <v>3122</v>
      </c>
      <c r="C108" s="8">
        <v>5</v>
      </c>
      <c r="D108" s="194" t="s">
        <v>84</v>
      </c>
      <c r="E108" s="102">
        <v>15646.6</v>
      </c>
      <c r="F108" s="25">
        <f t="shared" si="23"/>
        <v>3141.7780000000002</v>
      </c>
      <c r="G108" s="223">
        <v>58.478</v>
      </c>
      <c r="H108" s="25">
        <v>3083.3</v>
      </c>
      <c r="I108" s="25">
        <v>655</v>
      </c>
      <c r="J108" s="237">
        <f t="shared" si="32"/>
        <v>18788.378</v>
      </c>
      <c r="K108" s="23">
        <v>331.7</v>
      </c>
      <c r="L108" s="224">
        <v>0</v>
      </c>
      <c r="M108" s="110">
        <v>49.15</v>
      </c>
      <c r="N108" s="161">
        <f t="shared" si="34"/>
        <v>0</v>
      </c>
      <c r="O108" s="252"/>
      <c r="P108" s="223"/>
      <c r="Q108" s="25"/>
      <c r="R108" s="28"/>
      <c r="S108" s="25"/>
      <c r="T108" s="25"/>
      <c r="U108" s="25"/>
      <c r="V108" s="236"/>
      <c r="W108" s="156"/>
      <c r="X108" s="171"/>
      <c r="Y108" s="157"/>
      <c r="Z108" s="328"/>
      <c r="AA108" s="209"/>
      <c r="AB108" s="325">
        <v>150</v>
      </c>
      <c r="AC108" s="98">
        <v>35</v>
      </c>
      <c r="AD108" s="25"/>
      <c r="AE108" s="25"/>
      <c r="AF108" s="25"/>
      <c r="AG108" s="148">
        <f t="shared" si="30"/>
        <v>0</v>
      </c>
      <c r="AH108" s="48"/>
      <c r="AI108" s="172"/>
      <c r="AJ108" s="137"/>
      <c r="AK108" s="187"/>
      <c r="AL108" s="97">
        <v>15646.6</v>
      </c>
      <c r="AM108" s="23">
        <f t="shared" si="20"/>
        <v>3326.7780000000002</v>
      </c>
      <c r="AN108" s="23">
        <f t="shared" si="35"/>
        <v>58.478</v>
      </c>
      <c r="AO108" s="23">
        <f t="shared" si="36"/>
        <v>3268.3</v>
      </c>
      <c r="AP108" s="23">
        <f t="shared" si="31"/>
        <v>805</v>
      </c>
      <c r="AQ108" s="23">
        <f t="shared" si="33"/>
        <v>18973.378</v>
      </c>
      <c r="AR108" s="24">
        <f t="shared" si="37"/>
        <v>331.7</v>
      </c>
      <c r="AS108" s="24">
        <f t="shared" si="38"/>
        <v>0</v>
      </c>
      <c r="AT108" s="163">
        <f t="shared" si="39"/>
        <v>49.15</v>
      </c>
      <c r="AU108" s="303">
        <v>2</v>
      </c>
      <c r="AV108" s="47"/>
      <c r="AW108" s="107"/>
      <c r="AX108" s="215"/>
      <c r="AY108" s="48"/>
      <c r="AZ108" s="137"/>
      <c r="BA108" s="340">
        <v>45.528</v>
      </c>
    </row>
    <row r="109" spans="1:53" ht="22.5">
      <c r="A109" s="6">
        <v>116</v>
      </c>
      <c r="B109" s="6">
        <v>3122</v>
      </c>
      <c r="C109" s="8">
        <v>5</v>
      </c>
      <c r="D109" s="194" t="s">
        <v>85</v>
      </c>
      <c r="E109" s="102">
        <v>17364.8</v>
      </c>
      <c r="F109" s="25">
        <f t="shared" si="23"/>
        <v>4745.086</v>
      </c>
      <c r="G109" s="28">
        <v>107.086</v>
      </c>
      <c r="H109" s="25">
        <v>4638</v>
      </c>
      <c r="I109" s="25"/>
      <c r="J109" s="230">
        <f t="shared" si="32"/>
        <v>22109.886</v>
      </c>
      <c r="K109" s="23">
        <v>587.2</v>
      </c>
      <c r="L109" s="40">
        <v>0</v>
      </c>
      <c r="M109" s="111">
        <v>55.11</v>
      </c>
      <c r="N109" s="161">
        <f t="shared" si="34"/>
        <v>0</v>
      </c>
      <c r="O109" s="252"/>
      <c r="P109" s="223"/>
      <c r="Q109" s="25"/>
      <c r="R109" s="28"/>
      <c r="S109" s="25"/>
      <c r="T109" s="25"/>
      <c r="U109" s="25"/>
      <c r="V109" s="25"/>
      <c r="W109" s="151"/>
      <c r="X109" s="166"/>
      <c r="Y109" s="152">
        <v>22</v>
      </c>
      <c r="Z109" s="326">
        <v>58.6</v>
      </c>
      <c r="AA109" s="206"/>
      <c r="AB109" s="321"/>
      <c r="AC109" s="98">
        <v>110</v>
      </c>
      <c r="AD109" s="25"/>
      <c r="AE109" s="25"/>
      <c r="AF109" s="25"/>
      <c r="AG109" s="148">
        <f t="shared" si="30"/>
        <v>80.6</v>
      </c>
      <c r="AH109" s="47"/>
      <c r="AI109" s="167"/>
      <c r="AJ109" s="137"/>
      <c r="AK109" s="187"/>
      <c r="AL109" s="97">
        <v>17364.8</v>
      </c>
      <c r="AM109" s="23">
        <f aca="true" t="shared" si="40" ref="AM109:AM129">SUM(AN109:AO109)</f>
        <v>4935.686000000001</v>
      </c>
      <c r="AN109" s="23">
        <f t="shared" si="35"/>
        <v>107.086</v>
      </c>
      <c r="AO109" s="23">
        <f t="shared" si="36"/>
        <v>4828.6</v>
      </c>
      <c r="AP109" s="23">
        <f t="shared" si="31"/>
        <v>0</v>
      </c>
      <c r="AQ109" s="23">
        <f t="shared" si="33"/>
        <v>22300.486</v>
      </c>
      <c r="AR109" s="24">
        <f t="shared" si="37"/>
        <v>667.8000000000001</v>
      </c>
      <c r="AS109" s="24">
        <f t="shared" si="38"/>
        <v>0</v>
      </c>
      <c r="AT109" s="163">
        <f t="shared" si="39"/>
        <v>55.11</v>
      </c>
      <c r="AU109" s="303">
        <v>5</v>
      </c>
      <c r="AV109" s="47"/>
      <c r="AW109" s="107"/>
      <c r="AX109" s="215">
        <v>900</v>
      </c>
      <c r="AY109" s="48"/>
      <c r="AZ109" s="137"/>
      <c r="BA109" s="47"/>
    </row>
    <row r="110" spans="1:53" ht="22.5">
      <c r="A110" s="6">
        <v>122</v>
      </c>
      <c r="B110" s="6">
        <v>3123</v>
      </c>
      <c r="C110" s="8">
        <v>5</v>
      </c>
      <c r="D110" s="194" t="s">
        <v>141</v>
      </c>
      <c r="E110" s="102">
        <v>25181.1</v>
      </c>
      <c r="F110" s="25">
        <f t="shared" si="23"/>
        <v>6130.570000000001</v>
      </c>
      <c r="G110" s="28">
        <v>74.47</v>
      </c>
      <c r="H110" s="25">
        <v>6056.1</v>
      </c>
      <c r="I110" s="25">
        <v>1300</v>
      </c>
      <c r="J110" s="230">
        <f t="shared" si="32"/>
        <v>31311.67</v>
      </c>
      <c r="K110" s="23">
        <v>435.4</v>
      </c>
      <c r="L110" s="40">
        <v>0</v>
      </c>
      <c r="M110" s="111">
        <v>80.94</v>
      </c>
      <c r="N110" s="161">
        <f t="shared" si="34"/>
        <v>0</v>
      </c>
      <c r="O110" s="252"/>
      <c r="P110" s="223"/>
      <c r="Q110" s="25"/>
      <c r="R110" s="28"/>
      <c r="S110" s="25"/>
      <c r="T110" s="25"/>
      <c r="U110" s="25"/>
      <c r="V110" s="25"/>
      <c r="W110" s="151">
        <v>300</v>
      </c>
      <c r="X110" s="166"/>
      <c r="Y110" s="152"/>
      <c r="Z110" s="326"/>
      <c r="AA110" s="206">
        <v>1.6</v>
      </c>
      <c r="AB110" s="321">
        <v>500</v>
      </c>
      <c r="AC110" s="98"/>
      <c r="AD110" s="25"/>
      <c r="AE110" s="25"/>
      <c r="AF110" s="25"/>
      <c r="AG110" s="148">
        <f t="shared" si="30"/>
        <v>0</v>
      </c>
      <c r="AH110" s="47"/>
      <c r="AI110" s="167"/>
      <c r="AJ110" s="137"/>
      <c r="AK110" s="187"/>
      <c r="AL110" s="97">
        <v>25181.1</v>
      </c>
      <c r="AM110" s="23">
        <f t="shared" si="40"/>
        <v>6932.170000000001</v>
      </c>
      <c r="AN110" s="23">
        <f t="shared" si="35"/>
        <v>74.47</v>
      </c>
      <c r="AO110" s="23">
        <f t="shared" si="36"/>
        <v>6857.700000000001</v>
      </c>
      <c r="AP110" s="23">
        <f t="shared" si="31"/>
        <v>1800</v>
      </c>
      <c r="AQ110" s="23">
        <f t="shared" si="33"/>
        <v>32113.27</v>
      </c>
      <c r="AR110" s="24">
        <f t="shared" si="37"/>
        <v>435.4</v>
      </c>
      <c r="AS110" s="24">
        <f t="shared" si="38"/>
        <v>0</v>
      </c>
      <c r="AT110" s="163">
        <f t="shared" si="39"/>
        <v>80.94</v>
      </c>
      <c r="AU110" s="303">
        <v>1</v>
      </c>
      <c r="AV110" s="47"/>
      <c r="AW110" s="107"/>
      <c r="AX110" s="215">
        <v>430</v>
      </c>
      <c r="AY110" s="48"/>
      <c r="AZ110" s="137"/>
      <c r="BA110" s="47"/>
    </row>
    <row r="111" spans="1:53" ht="22.5">
      <c r="A111" s="6">
        <v>121</v>
      </c>
      <c r="B111" s="6">
        <v>3123</v>
      </c>
      <c r="C111" s="8">
        <v>5</v>
      </c>
      <c r="D111" s="194" t="s">
        <v>86</v>
      </c>
      <c r="E111" s="102">
        <v>13853.3</v>
      </c>
      <c r="F111" s="25">
        <f t="shared" si="23"/>
        <v>2813.0600000000004</v>
      </c>
      <c r="G111" s="28">
        <v>67.76</v>
      </c>
      <c r="H111" s="25">
        <v>2745.3</v>
      </c>
      <c r="I111" s="25"/>
      <c r="J111" s="230">
        <f t="shared" si="32"/>
        <v>16666.36</v>
      </c>
      <c r="K111" s="23">
        <v>683</v>
      </c>
      <c r="L111" s="40">
        <v>0</v>
      </c>
      <c r="M111" s="111">
        <v>45.84</v>
      </c>
      <c r="N111" s="161">
        <f t="shared" si="34"/>
        <v>0</v>
      </c>
      <c r="O111" s="252"/>
      <c r="P111" s="223"/>
      <c r="Q111" s="25"/>
      <c r="R111" s="28"/>
      <c r="S111" s="25"/>
      <c r="T111" s="25"/>
      <c r="U111" s="25"/>
      <c r="V111" s="25"/>
      <c r="W111" s="151"/>
      <c r="X111" s="166"/>
      <c r="Y111" s="152"/>
      <c r="Z111" s="326">
        <v>-123</v>
      </c>
      <c r="AA111" s="206"/>
      <c r="AB111" s="321"/>
      <c r="AC111" s="98"/>
      <c r="AD111" s="25"/>
      <c r="AE111" s="25"/>
      <c r="AF111" s="25"/>
      <c r="AG111" s="148">
        <f t="shared" si="30"/>
        <v>-123</v>
      </c>
      <c r="AH111" s="47"/>
      <c r="AI111" s="167"/>
      <c r="AJ111" s="137"/>
      <c r="AK111" s="187"/>
      <c r="AL111" s="97">
        <v>13853.3</v>
      </c>
      <c r="AM111" s="23">
        <f t="shared" si="40"/>
        <v>2690.0600000000004</v>
      </c>
      <c r="AN111" s="23">
        <f t="shared" si="35"/>
        <v>67.76</v>
      </c>
      <c r="AO111" s="23">
        <f t="shared" si="36"/>
        <v>2622.3</v>
      </c>
      <c r="AP111" s="23">
        <f t="shared" si="31"/>
        <v>0</v>
      </c>
      <c r="AQ111" s="23">
        <f t="shared" si="33"/>
        <v>16543.36</v>
      </c>
      <c r="AR111" s="24">
        <f t="shared" si="37"/>
        <v>560</v>
      </c>
      <c r="AS111" s="24">
        <f t="shared" si="38"/>
        <v>0</v>
      </c>
      <c r="AT111" s="163">
        <f t="shared" si="39"/>
        <v>45.84</v>
      </c>
      <c r="AU111" s="303">
        <v>3</v>
      </c>
      <c r="AV111" s="47"/>
      <c r="AW111" s="107">
        <v>200</v>
      </c>
      <c r="AX111" s="215"/>
      <c r="AY111" s="48"/>
      <c r="AZ111" s="137"/>
      <c r="BA111" s="47"/>
    </row>
    <row r="112" spans="1:53" ht="33.75">
      <c r="A112" s="6">
        <v>144</v>
      </c>
      <c r="B112" s="6">
        <v>3123</v>
      </c>
      <c r="C112" s="8">
        <v>5</v>
      </c>
      <c r="D112" s="194" t="s">
        <v>159</v>
      </c>
      <c r="E112" s="102">
        <v>13135.6</v>
      </c>
      <c r="F112" s="25">
        <f t="shared" si="23"/>
        <v>8331.2</v>
      </c>
      <c r="G112" s="28">
        <v>0</v>
      </c>
      <c r="H112" s="25">
        <v>8331.2</v>
      </c>
      <c r="I112" s="25"/>
      <c r="J112" s="230">
        <f t="shared" si="32"/>
        <v>21466.800000000003</v>
      </c>
      <c r="K112" s="23">
        <v>4753.9</v>
      </c>
      <c r="L112" s="40">
        <v>0</v>
      </c>
      <c r="M112" s="111">
        <v>52.41</v>
      </c>
      <c r="N112" s="161">
        <f t="shared" si="34"/>
        <v>0</v>
      </c>
      <c r="O112" s="252"/>
      <c r="P112" s="223"/>
      <c r="Q112" s="25"/>
      <c r="R112" s="28"/>
      <c r="S112" s="25"/>
      <c r="T112" s="25"/>
      <c r="U112" s="25"/>
      <c r="V112" s="25"/>
      <c r="W112" s="151"/>
      <c r="X112" s="166"/>
      <c r="Y112" s="152">
        <v>5778.3</v>
      </c>
      <c r="Z112" s="326"/>
      <c r="AA112" s="206"/>
      <c r="AB112" s="321"/>
      <c r="AC112" s="98"/>
      <c r="AD112" s="25"/>
      <c r="AE112" s="25"/>
      <c r="AF112" s="25"/>
      <c r="AG112" s="148">
        <f t="shared" si="30"/>
        <v>5778.3</v>
      </c>
      <c r="AH112" s="47"/>
      <c r="AI112" s="167"/>
      <c r="AJ112" s="137"/>
      <c r="AK112" s="188"/>
      <c r="AL112" s="97">
        <v>13135.6</v>
      </c>
      <c r="AM112" s="23">
        <f t="shared" si="40"/>
        <v>14109.5</v>
      </c>
      <c r="AN112" s="23">
        <f t="shared" si="35"/>
        <v>0</v>
      </c>
      <c r="AO112" s="23">
        <f t="shared" si="36"/>
        <v>14109.5</v>
      </c>
      <c r="AP112" s="23">
        <f t="shared" si="31"/>
        <v>0</v>
      </c>
      <c r="AQ112" s="23">
        <f t="shared" si="33"/>
        <v>27245.1</v>
      </c>
      <c r="AR112" s="24">
        <f t="shared" si="37"/>
        <v>10532.2</v>
      </c>
      <c r="AS112" s="24">
        <f t="shared" si="38"/>
        <v>0</v>
      </c>
      <c r="AT112" s="163">
        <f t="shared" si="39"/>
        <v>52.41</v>
      </c>
      <c r="AU112" s="303">
        <v>1</v>
      </c>
      <c r="AV112" s="47"/>
      <c r="AW112" s="107"/>
      <c r="AX112" s="215"/>
      <c r="AY112" s="48"/>
      <c r="AZ112" s="137"/>
      <c r="BA112" s="47"/>
    </row>
    <row r="113" spans="1:53" ht="22.5">
      <c r="A113" s="6">
        <v>123</v>
      </c>
      <c r="B113" s="6">
        <v>3124</v>
      </c>
      <c r="C113" s="8">
        <v>5</v>
      </c>
      <c r="D113" s="194" t="s">
        <v>87</v>
      </c>
      <c r="E113" s="102">
        <v>12972.1</v>
      </c>
      <c r="F113" s="25">
        <f t="shared" si="23"/>
        <v>2710.8399999999997</v>
      </c>
      <c r="G113" s="28">
        <v>65.24</v>
      </c>
      <c r="H113" s="25">
        <v>2645.6</v>
      </c>
      <c r="I113" s="25"/>
      <c r="J113" s="230">
        <f t="shared" si="32"/>
        <v>15682.94</v>
      </c>
      <c r="K113" s="23">
        <v>349.5</v>
      </c>
      <c r="L113" s="40">
        <v>0</v>
      </c>
      <c r="M113" s="111">
        <v>39.55</v>
      </c>
      <c r="N113" s="161">
        <f t="shared" si="34"/>
        <v>0</v>
      </c>
      <c r="O113" s="252"/>
      <c r="P113" s="223"/>
      <c r="Q113" s="25"/>
      <c r="R113" s="28"/>
      <c r="S113" s="25"/>
      <c r="T113" s="25"/>
      <c r="U113" s="25"/>
      <c r="V113" s="25"/>
      <c r="W113" s="151">
        <v>116</v>
      </c>
      <c r="X113" s="166"/>
      <c r="Y113" s="152"/>
      <c r="Z113" s="326"/>
      <c r="AA113" s="206"/>
      <c r="AB113" s="321"/>
      <c r="AC113" s="98">
        <v>39.6</v>
      </c>
      <c r="AD113" s="25"/>
      <c r="AE113" s="25"/>
      <c r="AF113" s="25"/>
      <c r="AG113" s="148">
        <f t="shared" si="30"/>
        <v>0</v>
      </c>
      <c r="AH113" s="47"/>
      <c r="AI113" s="167"/>
      <c r="AJ113" s="137"/>
      <c r="AK113" s="187"/>
      <c r="AL113" s="97">
        <v>12972.1</v>
      </c>
      <c r="AM113" s="23">
        <f t="shared" si="40"/>
        <v>2866.4399999999996</v>
      </c>
      <c r="AN113" s="23">
        <f t="shared" si="35"/>
        <v>65.24</v>
      </c>
      <c r="AO113" s="23">
        <f t="shared" si="36"/>
        <v>2801.2</v>
      </c>
      <c r="AP113" s="23">
        <f t="shared" si="31"/>
        <v>0</v>
      </c>
      <c r="AQ113" s="23">
        <f t="shared" si="33"/>
        <v>15838.54</v>
      </c>
      <c r="AR113" s="24">
        <f t="shared" si="37"/>
        <v>349.5</v>
      </c>
      <c r="AS113" s="24">
        <f t="shared" si="38"/>
        <v>0</v>
      </c>
      <c r="AT113" s="163">
        <f t="shared" si="39"/>
        <v>39.55</v>
      </c>
      <c r="AU113" s="303">
        <v>3</v>
      </c>
      <c r="AV113" s="47"/>
      <c r="AW113" s="107"/>
      <c r="AX113" s="215"/>
      <c r="AY113" s="48"/>
      <c r="AZ113" s="137"/>
      <c r="BA113" s="47"/>
    </row>
    <row r="114" spans="1:53" ht="22.5">
      <c r="A114" s="6">
        <v>134</v>
      </c>
      <c r="B114" s="6">
        <v>3112</v>
      </c>
      <c r="C114" s="8">
        <v>5</v>
      </c>
      <c r="D114" s="194" t="s">
        <v>88</v>
      </c>
      <c r="E114" s="102">
        <v>2688.5</v>
      </c>
      <c r="F114" s="25">
        <f t="shared" si="23"/>
        <v>103</v>
      </c>
      <c r="G114" s="28">
        <v>0</v>
      </c>
      <c r="H114" s="25">
        <v>103</v>
      </c>
      <c r="I114" s="25"/>
      <c r="J114" s="230">
        <f t="shared" si="32"/>
        <v>2791.5</v>
      </c>
      <c r="K114" s="23">
        <v>0</v>
      </c>
      <c r="L114" s="40">
        <v>0</v>
      </c>
      <c r="M114" s="111">
        <v>9.02</v>
      </c>
      <c r="N114" s="161">
        <f t="shared" si="34"/>
        <v>0</v>
      </c>
      <c r="O114" s="252"/>
      <c r="P114" s="223"/>
      <c r="Q114" s="25"/>
      <c r="R114" s="28"/>
      <c r="S114" s="25"/>
      <c r="T114" s="25"/>
      <c r="U114" s="25"/>
      <c r="V114" s="25"/>
      <c r="W114" s="151"/>
      <c r="X114" s="166"/>
      <c r="Y114" s="152"/>
      <c r="Z114" s="326"/>
      <c r="AA114" s="206"/>
      <c r="AB114" s="321"/>
      <c r="AC114" s="98"/>
      <c r="AD114" s="25"/>
      <c r="AE114" s="25"/>
      <c r="AF114" s="25"/>
      <c r="AG114" s="148">
        <f t="shared" si="30"/>
        <v>0</v>
      </c>
      <c r="AH114" s="47"/>
      <c r="AI114" s="167"/>
      <c r="AJ114" s="137"/>
      <c r="AK114" s="187"/>
      <c r="AL114" s="97">
        <v>2688.5</v>
      </c>
      <c r="AM114" s="23">
        <f t="shared" si="40"/>
        <v>103</v>
      </c>
      <c r="AN114" s="23">
        <f t="shared" si="35"/>
        <v>0</v>
      </c>
      <c r="AO114" s="23">
        <f t="shared" si="36"/>
        <v>103</v>
      </c>
      <c r="AP114" s="23">
        <f t="shared" si="31"/>
        <v>0</v>
      </c>
      <c r="AQ114" s="23">
        <f t="shared" si="33"/>
        <v>2791.5</v>
      </c>
      <c r="AR114" s="24">
        <f t="shared" si="37"/>
        <v>0</v>
      </c>
      <c r="AS114" s="24">
        <f t="shared" si="38"/>
        <v>0</v>
      </c>
      <c r="AT114" s="163">
        <f t="shared" si="39"/>
        <v>9.02</v>
      </c>
      <c r="AU114" s="303">
        <v>0</v>
      </c>
      <c r="AV114" s="47"/>
      <c r="AW114" s="107"/>
      <c r="AX114" s="215"/>
      <c r="AY114" s="48"/>
      <c r="AZ114" s="137"/>
      <c r="BA114" s="47"/>
    </row>
    <row r="115" spans="1:53" ht="22.5">
      <c r="A115" s="6">
        <v>125</v>
      </c>
      <c r="B115" s="6">
        <v>3112</v>
      </c>
      <c r="C115" s="8">
        <v>5</v>
      </c>
      <c r="D115" s="194" t="s">
        <v>89</v>
      </c>
      <c r="E115" s="102">
        <v>7427.9</v>
      </c>
      <c r="F115" s="25">
        <f t="shared" si="23"/>
        <v>854.2</v>
      </c>
      <c r="G115" s="28">
        <v>0</v>
      </c>
      <c r="H115" s="25">
        <v>854.2</v>
      </c>
      <c r="I115" s="25"/>
      <c r="J115" s="230">
        <f t="shared" si="32"/>
        <v>8282.1</v>
      </c>
      <c r="K115" s="23">
        <v>47.1</v>
      </c>
      <c r="L115" s="40">
        <v>0</v>
      </c>
      <c r="M115" s="111">
        <v>25.78</v>
      </c>
      <c r="N115" s="161">
        <f t="shared" si="34"/>
        <v>0</v>
      </c>
      <c r="O115" s="252"/>
      <c r="P115" s="223"/>
      <c r="Q115" s="25"/>
      <c r="R115" s="28"/>
      <c r="S115" s="25"/>
      <c r="T115" s="25"/>
      <c r="U115" s="25"/>
      <c r="V115" s="25"/>
      <c r="W115" s="151"/>
      <c r="X115" s="166"/>
      <c r="Y115" s="152"/>
      <c r="Z115" s="326"/>
      <c r="AA115" s="206"/>
      <c r="AB115" s="321"/>
      <c r="AC115" s="98">
        <v>110</v>
      </c>
      <c r="AD115" s="25"/>
      <c r="AE115" s="25"/>
      <c r="AF115" s="25"/>
      <c r="AG115" s="148">
        <f t="shared" si="30"/>
        <v>0</v>
      </c>
      <c r="AH115" s="47"/>
      <c r="AI115" s="167"/>
      <c r="AJ115" s="137"/>
      <c r="AK115" s="187"/>
      <c r="AL115" s="97">
        <v>7427.9</v>
      </c>
      <c r="AM115" s="23">
        <f t="shared" si="40"/>
        <v>964.2</v>
      </c>
      <c r="AN115" s="23">
        <f t="shared" si="35"/>
        <v>0</v>
      </c>
      <c r="AO115" s="23">
        <f t="shared" si="36"/>
        <v>964.2</v>
      </c>
      <c r="AP115" s="23">
        <f t="shared" si="31"/>
        <v>0</v>
      </c>
      <c r="AQ115" s="23">
        <f t="shared" si="33"/>
        <v>8392.1</v>
      </c>
      <c r="AR115" s="24">
        <f t="shared" si="37"/>
        <v>47.1</v>
      </c>
      <c r="AS115" s="24">
        <f t="shared" si="38"/>
        <v>0</v>
      </c>
      <c r="AT115" s="163">
        <f t="shared" si="39"/>
        <v>25.78</v>
      </c>
      <c r="AU115" s="303">
        <v>0</v>
      </c>
      <c r="AV115" s="47"/>
      <c r="AW115" s="107"/>
      <c r="AX115" s="215"/>
      <c r="AY115" s="48"/>
      <c r="AZ115" s="137"/>
      <c r="BA115" s="47"/>
    </row>
    <row r="116" spans="1:53" ht="18.75" customHeight="1">
      <c r="A116" s="6">
        <v>133</v>
      </c>
      <c r="B116" s="6">
        <v>3114</v>
      </c>
      <c r="C116" s="8">
        <v>5</v>
      </c>
      <c r="D116" s="194" t="s">
        <v>90</v>
      </c>
      <c r="E116" s="102">
        <v>4262.1</v>
      </c>
      <c r="F116" s="25">
        <f t="shared" si="23"/>
        <v>478.52</v>
      </c>
      <c r="G116" s="28">
        <v>19.22</v>
      </c>
      <c r="H116" s="25">
        <v>459.3</v>
      </c>
      <c r="I116" s="25"/>
      <c r="J116" s="230">
        <f t="shared" si="32"/>
        <v>4740.620000000001</v>
      </c>
      <c r="K116" s="23">
        <v>0</v>
      </c>
      <c r="L116" s="40">
        <v>0</v>
      </c>
      <c r="M116" s="111">
        <v>11.53</v>
      </c>
      <c r="N116" s="161">
        <f t="shared" si="34"/>
        <v>0</v>
      </c>
      <c r="O116" s="252">
        <v>20</v>
      </c>
      <c r="P116" s="223"/>
      <c r="Q116" s="25"/>
      <c r="R116" s="28">
        <v>4.11</v>
      </c>
      <c r="S116" s="25"/>
      <c r="T116" s="25"/>
      <c r="U116" s="25"/>
      <c r="V116" s="25"/>
      <c r="W116" s="151"/>
      <c r="X116" s="166"/>
      <c r="Y116" s="152"/>
      <c r="Z116" s="326"/>
      <c r="AA116" s="206"/>
      <c r="AB116" s="321"/>
      <c r="AC116" s="98">
        <v>10</v>
      </c>
      <c r="AD116" s="25"/>
      <c r="AE116" s="25"/>
      <c r="AF116" s="25"/>
      <c r="AG116" s="148">
        <f t="shared" si="30"/>
        <v>0</v>
      </c>
      <c r="AH116" s="47"/>
      <c r="AI116" s="167"/>
      <c r="AJ116" s="137"/>
      <c r="AK116" s="187"/>
      <c r="AL116" s="97">
        <v>4262.1</v>
      </c>
      <c r="AM116" s="23">
        <f t="shared" si="40"/>
        <v>512.63</v>
      </c>
      <c r="AN116" s="23">
        <f t="shared" si="35"/>
        <v>43.33</v>
      </c>
      <c r="AO116" s="23">
        <f t="shared" si="36"/>
        <v>469.3</v>
      </c>
      <c r="AP116" s="23">
        <f t="shared" si="31"/>
        <v>0</v>
      </c>
      <c r="AQ116" s="23">
        <f t="shared" si="33"/>
        <v>4774.7300000000005</v>
      </c>
      <c r="AR116" s="24">
        <f t="shared" si="37"/>
        <v>0</v>
      </c>
      <c r="AS116" s="24">
        <f t="shared" si="38"/>
        <v>0</v>
      </c>
      <c r="AT116" s="163">
        <f t="shared" si="39"/>
        <v>11.53</v>
      </c>
      <c r="AU116" s="303">
        <v>0</v>
      </c>
      <c r="AV116" s="47"/>
      <c r="AW116" s="107"/>
      <c r="AX116" s="215"/>
      <c r="AY116" s="48"/>
      <c r="AZ116" s="137"/>
      <c r="BA116" s="47"/>
    </row>
    <row r="117" spans="1:53" ht="22.5">
      <c r="A117" s="6">
        <v>138</v>
      </c>
      <c r="B117" s="6">
        <v>3114</v>
      </c>
      <c r="C117" s="8">
        <v>5</v>
      </c>
      <c r="D117" s="194" t="s">
        <v>91</v>
      </c>
      <c r="E117" s="102">
        <v>949.6</v>
      </c>
      <c r="F117" s="25">
        <f t="shared" si="23"/>
        <v>68</v>
      </c>
      <c r="G117" s="28">
        <v>11</v>
      </c>
      <c r="H117" s="25">
        <v>57</v>
      </c>
      <c r="I117" s="25"/>
      <c r="J117" s="230">
        <f t="shared" si="32"/>
        <v>1017.6</v>
      </c>
      <c r="K117" s="23">
        <v>0</v>
      </c>
      <c r="L117" s="40">
        <v>0</v>
      </c>
      <c r="M117" s="111">
        <v>2.51</v>
      </c>
      <c r="N117" s="161">
        <f t="shared" si="34"/>
        <v>0</v>
      </c>
      <c r="O117" s="252">
        <v>20</v>
      </c>
      <c r="P117" s="223"/>
      <c r="Q117" s="25"/>
      <c r="R117" s="28"/>
      <c r="S117" s="25"/>
      <c r="T117" s="25"/>
      <c r="U117" s="25"/>
      <c r="V117" s="25"/>
      <c r="W117" s="151"/>
      <c r="X117" s="166"/>
      <c r="Y117" s="152"/>
      <c r="Z117" s="326"/>
      <c r="AA117" s="206"/>
      <c r="AB117" s="321"/>
      <c r="AC117" s="98"/>
      <c r="AD117" s="25"/>
      <c r="AE117" s="25"/>
      <c r="AF117" s="25"/>
      <c r="AG117" s="148">
        <f t="shared" si="30"/>
        <v>0</v>
      </c>
      <c r="AH117" s="47"/>
      <c r="AI117" s="167"/>
      <c r="AJ117" s="137"/>
      <c r="AK117" s="187"/>
      <c r="AL117" s="97">
        <v>949.6</v>
      </c>
      <c r="AM117" s="23">
        <f t="shared" si="40"/>
        <v>88</v>
      </c>
      <c r="AN117" s="23">
        <f t="shared" si="35"/>
        <v>31</v>
      </c>
      <c r="AO117" s="23">
        <f t="shared" si="36"/>
        <v>57</v>
      </c>
      <c r="AP117" s="23">
        <f t="shared" si="31"/>
        <v>0</v>
      </c>
      <c r="AQ117" s="23">
        <f t="shared" si="33"/>
        <v>1037.6</v>
      </c>
      <c r="AR117" s="24">
        <f t="shared" si="37"/>
        <v>0</v>
      </c>
      <c r="AS117" s="24">
        <f t="shared" si="38"/>
        <v>0</v>
      </c>
      <c r="AT117" s="163">
        <f t="shared" si="39"/>
        <v>2.51</v>
      </c>
      <c r="AU117" s="303">
        <v>0</v>
      </c>
      <c r="AV117" s="47"/>
      <c r="AW117" s="107"/>
      <c r="AX117" s="215"/>
      <c r="AY117" s="48"/>
      <c r="AZ117" s="137"/>
      <c r="BA117" s="47"/>
    </row>
    <row r="118" spans="1:53" ht="33.75">
      <c r="A118" s="6">
        <v>135</v>
      </c>
      <c r="B118" s="6">
        <v>3114</v>
      </c>
      <c r="C118" s="8">
        <v>5</v>
      </c>
      <c r="D118" s="194" t="s">
        <v>92</v>
      </c>
      <c r="E118" s="102">
        <v>1448.8</v>
      </c>
      <c r="F118" s="25">
        <f t="shared" si="23"/>
        <v>189</v>
      </c>
      <c r="G118" s="28">
        <v>11</v>
      </c>
      <c r="H118" s="25">
        <v>178</v>
      </c>
      <c r="I118" s="25"/>
      <c r="J118" s="230">
        <f aca="true" t="shared" si="41" ref="J118:J129">E118+F118</f>
        <v>1637.8</v>
      </c>
      <c r="K118" s="23">
        <v>0</v>
      </c>
      <c r="L118" s="40">
        <v>0</v>
      </c>
      <c r="M118" s="111">
        <v>4.18</v>
      </c>
      <c r="N118" s="161">
        <f t="shared" si="34"/>
        <v>0</v>
      </c>
      <c r="O118" s="252"/>
      <c r="P118" s="223"/>
      <c r="Q118" s="25"/>
      <c r="R118" s="28"/>
      <c r="S118" s="25"/>
      <c r="T118" s="25"/>
      <c r="U118" s="25"/>
      <c r="V118" s="25"/>
      <c r="W118" s="151"/>
      <c r="X118" s="166"/>
      <c r="Y118" s="152"/>
      <c r="Z118" s="326"/>
      <c r="AA118" s="206"/>
      <c r="AB118" s="321"/>
      <c r="AC118" s="98"/>
      <c r="AD118" s="25"/>
      <c r="AE118" s="25"/>
      <c r="AF118" s="25"/>
      <c r="AG118" s="148">
        <f t="shared" si="30"/>
        <v>0</v>
      </c>
      <c r="AH118" s="47"/>
      <c r="AI118" s="167"/>
      <c r="AJ118" s="137"/>
      <c r="AK118" s="187"/>
      <c r="AL118" s="97">
        <v>1448.8</v>
      </c>
      <c r="AM118" s="23">
        <f t="shared" si="40"/>
        <v>189</v>
      </c>
      <c r="AN118" s="23">
        <f t="shared" si="35"/>
        <v>11</v>
      </c>
      <c r="AO118" s="23">
        <f t="shared" si="36"/>
        <v>178</v>
      </c>
      <c r="AP118" s="23">
        <f t="shared" si="31"/>
        <v>0</v>
      </c>
      <c r="AQ118" s="23">
        <f aca="true" t="shared" si="42" ref="AQ118:AQ129">SUM(AL118:AM118)</f>
        <v>1637.8</v>
      </c>
      <c r="AR118" s="24">
        <f t="shared" si="37"/>
        <v>0</v>
      </c>
      <c r="AS118" s="24">
        <f t="shared" si="38"/>
        <v>0</v>
      </c>
      <c r="AT118" s="163">
        <f t="shared" si="39"/>
        <v>4.18</v>
      </c>
      <c r="AU118" s="303">
        <v>0</v>
      </c>
      <c r="AV118" s="47"/>
      <c r="AW118" s="107"/>
      <c r="AX118" s="215"/>
      <c r="AY118" s="48"/>
      <c r="AZ118" s="137"/>
      <c r="BA118" s="47"/>
    </row>
    <row r="119" spans="1:53" ht="22.5">
      <c r="A119" s="6">
        <v>136</v>
      </c>
      <c r="B119" s="6">
        <v>3114</v>
      </c>
      <c r="C119" s="8">
        <v>5</v>
      </c>
      <c r="D119" s="194" t="s">
        <v>93</v>
      </c>
      <c r="E119" s="102">
        <v>5155.2</v>
      </c>
      <c r="F119" s="25">
        <f aca="true" t="shared" si="43" ref="F119:F129">G119+H119</f>
        <v>940.52</v>
      </c>
      <c r="G119" s="28">
        <v>14.52</v>
      </c>
      <c r="H119" s="25">
        <v>926</v>
      </c>
      <c r="I119" s="25"/>
      <c r="J119" s="230">
        <f t="shared" si="41"/>
        <v>6095.719999999999</v>
      </c>
      <c r="K119" s="23">
        <v>0</v>
      </c>
      <c r="L119" s="40">
        <v>0</v>
      </c>
      <c r="M119" s="111">
        <v>13.61</v>
      </c>
      <c r="N119" s="161">
        <f t="shared" si="34"/>
        <v>0</v>
      </c>
      <c r="O119" s="252">
        <v>20</v>
      </c>
      <c r="P119" s="223"/>
      <c r="Q119" s="25"/>
      <c r="R119" s="28"/>
      <c r="S119" s="25"/>
      <c r="T119" s="25"/>
      <c r="U119" s="25"/>
      <c r="V119" s="25"/>
      <c r="W119" s="151"/>
      <c r="X119" s="166"/>
      <c r="Y119" s="152"/>
      <c r="Z119" s="326"/>
      <c r="AA119" s="206"/>
      <c r="AB119" s="321"/>
      <c r="AC119" s="98"/>
      <c r="AD119" s="25"/>
      <c r="AE119" s="25"/>
      <c r="AF119" s="25"/>
      <c r="AG119" s="148">
        <f t="shared" si="30"/>
        <v>0</v>
      </c>
      <c r="AH119" s="47"/>
      <c r="AI119" s="167"/>
      <c r="AJ119" s="137"/>
      <c r="AK119" s="187"/>
      <c r="AL119" s="97">
        <v>5155.2</v>
      </c>
      <c r="AM119" s="23">
        <f t="shared" si="40"/>
        <v>960.52</v>
      </c>
      <c r="AN119" s="23">
        <f t="shared" si="35"/>
        <v>34.519999999999996</v>
      </c>
      <c r="AO119" s="23">
        <f t="shared" si="36"/>
        <v>926</v>
      </c>
      <c r="AP119" s="23">
        <f t="shared" si="31"/>
        <v>0</v>
      </c>
      <c r="AQ119" s="23">
        <f t="shared" si="42"/>
        <v>6115.719999999999</v>
      </c>
      <c r="AR119" s="24">
        <f t="shared" si="37"/>
        <v>0</v>
      </c>
      <c r="AS119" s="24">
        <f t="shared" si="38"/>
        <v>0</v>
      </c>
      <c r="AT119" s="163">
        <f t="shared" si="39"/>
        <v>13.61</v>
      </c>
      <c r="AU119" s="303">
        <v>0</v>
      </c>
      <c r="AV119" s="47"/>
      <c r="AW119" s="107"/>
      <c r="AX119" s="215"/>
      <c r="AY119" s="48"/>
      <c r="AZ119" s="137"/>
      <c r="BA119" s="47"/>
    </row>
    <row r="120" spans="1:53" ht="22.5">
      <c r="A120" s="6">
        <v>137</v>
      </c>
      <c r="B120" s="6">
        <v>3114</v>
      </c>
      <c r="C120" s="8">
        <v>5</v>
      </c>
      <c r="D120" s="194" t="s">
        <v>94</v>
      </c>
      <c r="E120" s="102">
        <v>1856</v>
      </c>
      <c r="F120" s="25">
        <f t="shared" si="43"/>
        <v>306</v>
      </c>
      <c r="G120" s="28">
        <v>11</v>
      </c>
      <c r="H120" s="25">
        <v>295</v>
      </c>
      <c r="I120" s="25"/>
      <c r="J120" s="230">
        <f t="shared" si="41"/>
        <v>2162</v>
      </c>
      <c r="K120" s="23">
        <v>0</v>
      </c>
      <c r="L120" s="40">
        <v>0</v>
      </c>
      <c r="M120" s="111">
        <v>4.57</v>
      </c>
      <c r="N120" s="161">
        <f t="shared" si="34"/>
        <v>0</v>
      </c>
      <c r="O120" s="252">
        <v>20</v>
      </c>
      <c r="P120" s="223"/>
      <c r="Q120" s="25"/>
      <c r="R120" s="28"/>
      <c r="S120" s="25"/>
      <c r="T120" s="25"/>
      <c r="U120" s="25"/>
      <c r="V120" s="25"/>
      <c r="W120" s="151"/>
      <c r="X120" s="166"/>
      <c r="Y120" s="152"/>
      <c r="Z120" s="326"/>
      <c r="AA120" s="206"/>
      <c r="AB120" s="321"/>
      <c r="AC120" s="98"/>
      <c r="AD120" s="25"/>
      <c r="AE120" s="25"/>
      <c r="AF120" s="25"/>
      <c r="AG120" s="148">
        <f t="shared" si="30"/>
        <v>0</v>
      </c>
      <c r="AH120" s="47"/>
      <c r="AI120" s="167"/>
      <c r="AJ120" s="137"/>
      <c r="AK120" s="187"/>
      <c r="AL120" s="97">
        <v>1856</v>
      </c>
      <c r="AM120" s="23">
        <f t="shared" si="40"/>
        <v>326</v>
      </c>
      <c r="AN120" s="23">
        <f t="shared" si="35"/>
        <v>31</v>
      </c>
      <c r="AO120" s="23">
        <f t="shared" si="36"/>
        <v>295</v>
      </c>
      <c r="AP120" s="23">
        <f t="shared" si="31"/>
        <v>0</v>
      </c>
      <c r="AQ120" s="23">
        <f t="shared" si="42"/>
        <v>2182</v>
      </c>
      <c r="AR120" s="24">
        <f t="shared" si="37"/>
        <v>0</v>
      </c>
      <c r="AS120" s="24">
        <f t="shared" si="38"/>
        <v>0</v>
      </c>
      <c r="AT120" s="163">
        <f t="shared" si="39"/>
        <v>4.57</v>
      </c>
      <c r="AU120" s="303">
        <v>0</v>
      </c>
      <c r="AV120" s="47"/>
      <c r="AW120" s="107"/>
      <c r="AX120" s="215"/>
      <c r="AY120" s="48"/>
      <c r="AZ120" s="137"/>
      <c r="BA120" s="47"/>
    </row>
    <row r="121" spans="1:53" ht="22.5">
      <c r="A121" s="6">
        <v>139</v>
      </c>
      <c r="B121" s="6">
        <v>3114</v>
      </c>
      <c r="C121" s="8">
        <v>5</v>
      </c>
      <c r="D121" s="194" t="s">
        <v>95</v>
      </c>
      <c r="E121" s="102">
        <v>4722.5</v>
      </c>
      <c r="F121" s="25">
        <f t="shared" si="43"/>
        <v>754</v>
      </c>
      <c r="G121" s="28">
        <v>11</v>
      </c>
      <c r="H121" s="25">
        <v>743</v>
      </c>
      <c r="I121" s="25"/>
      <c r="J121" s="230">
        <f t="shared" si="41"/>
        <v>5476.5</v>
      </c>
      <c r="K121" s="23">
        <v>0</v>
      </c>
      <c r="L121" s="40">
        <v>0</v>
      </c>
      <c r="M121" s="111">
        <v>13.42</v>
      </c>
      <c r="N121" s="161">
        <f t="shared" si="34"/>
        <v>0</v>
      </c>
      <c r="O121" s="252">
        <v>20</v>
      </c>
      <c r="P121" s="223"/>
      <c r="Q121" s="25"/>
      <c r="R121" s="28"/>
      <c r="S121" s="25"/>
      <c r="T121" s="25"/>
      <c r="U121" s="25"/>
      <c r="V121" s="25"/>
      <c r="W121" s="151"/>
      <c r="X121" s="166"/>
      <c r="Y121" s="152"/>
      <c r="Z121" s="326"/>
      <c r="AA121" s="206"/>
      <c r="AB121" s="321"/>
      <c r="AC121" s="98"/>
      <c r="AD121" s="25"/>
      <c r="AE121" s="25"/>
      <c r="AF121" s="25"/>
      <c r="AG121" s="148">
        <f t="shared" si="30"/>
        <v>0</v>
      </c>
      <c r="AH121" s="47"/>
      <c r="AI121" s="167"/>
      <c r="AJ121" s="137"/>
      <c r="AK121" s="187"/>
      <c r="AL121" s="97">
        <v>4722.5</v>
      </c>
      <c r="AM121" s="23">
        <f t="shared" si="40"/>
        <v>774</v>
      </c>
      <c r="AN121" s="23">
        <f t="shared" si="35"/>
        <v>31</v>
      </c>
      <c r="AO121" s="23">
        <f t="shared" si="36"/>
        <v>743</v>
      </c>
      <c r="AP121" s="23">
        <f t="shared" si="31"/>
        <v>0</v>
      </c>
      <c r="AQ121" s="23">
        <f t="shared" si="42"/>
        <v>5496.5</v>
      </c>
      <c r="AR121" s="24">
        <f t="shared" si="37"/>
        <v>0</v>
      </c>
      <c r="AS121" s="24">
        <f t="shared" si="38"/>
        <v>0</v>
      </c>
      <c r="AT121" s="163">
        <f t="shared" si="39"/>
        <v>13.42</v>
      </c>
      <c r="AU121" s="303">
        <v>0</v>
      </c>
      <c r="AV121" s="47"/>
      <c r="AW121" s="107"/>
      <c r="AX121" s="215"/>
      <c r="AY121" s="48"/>
      <c r="AZ121" s="137"/>
      <c r="BA121" s="47"/>
    </row>
    <row r="122" spans="1:53" ht="33.75">
      <c r="A122" s="6">
        <v>126</v>
      </c>
      <c r="B122" s="6">
        <v>3114</v>
      </c>
      <c r="C122" s="8">
        <v>5</v>
      </c>
      <c r="D122" s="194" t="s">
        <v>96</v>
      </c>
      <c r="E122" s="102">
        <v>4632</v>
      </c>
      <c r="F122" s="25">
        <f t="shared" si="43"/>
        <v>644.22</v>
      </c>
      <c r="G122" s="28">
        <v>19.22</v>
      </c>
      <c r="H122" s="25">
        <v>625</v>
      </c>
      <c r="I122" s="25"/>
      <c r="J122" s="230">
        <f t="shared" si="41"/>
        <v>5276.22</v>
      </c>
      <c r="K122" s="23">
        <v>0</v>
      </c>
      <c r="L122" s="40">
        <v>0</v>
      </c>
      <c r="M122" s="111">
        <v>12.65</v>
      </c>
      <c r="N122" s="161">
        <f t="shared" si="34"/>
        <v>0</v>
      </c>
      <c r="O122" s="252">
        <v>20</v>
      </c>
      <c r="P122" s="223"/>
      <c r="Q122" s="25"/>
      <c r="R122" s="28">
        <v>4.11</v>
      </c>
      <c r="S122" s="25"/>
      <c r="T122" s="25"/>
      <c r="U122" s="25"/>
      <c r="V122" s="25"/>
      <c r="W122" s="151"/>
      <c r="X122" s="166"/>
      <c r="Y122" s="152"/>
      <c r="Z122" s="326"/>
      <c r="AA122" s="206"/>
      <c r="AB122" s="321"/>
      <c r="AC122" s="98"/>
      <c r="AD122" s="25"/>
      <c r="AE122" s="25"/>
      <c r="AF122" s="25"/>
      <c r="AG122" s="148">
        <f t="shared" si="30"/>
        <v>0</v>
      </c>
      <c r="AH122" s="47"/>
      <c r="AI122" s="167"/>
      <c r="AJ122" s="137"/>
      <c r="AK122" s="187"/>
      <c r="AL122" s="97">
        <v>4632</v>
      </c>
      <c r="AM122" s="23">
        <f t="shared" si="40"/>
        <v>668.33</v>
      </c>
      <c r="AN122" s="23">
        <f t="shared" si="35"/>
        <v>43.33</v>
      </c>
      <c r="AO122" s="23">
        <f t="shared" si="36"/>
        <v>625</v>
      </c>
      <c r="AP122" s="23">
        <f t="shared" si="31"/>
        <v>0</v>
      </c>
      <c r="AQ122" s="23">
        <f t="shared" si="42"/>
        <v>5300.33</v>
      </c>
      <c r="AR122" s="24">
        <f t="shared" si="37"/>
        <v>0</v>
      </c>
      <c r="AS122" s="24">
        <f t="shared" si="38"/>
        <v>0</v>
      </c>
      <c r="AT122" s="163">
        <f t="shared" si="39"/>
        <v>12.65</v>
      </c>
      <c r="AU122" s="303">
        <v>0</v>
      </c>
      <c r="AV122" s="47"/>
      <c r="AW122" s="107"/>
      <c r="AX122" s="215"/>
      <c r="AY122" s="48"/>
      <c r="AZ122" s="137"/>
      <c r="BA122" s="47"/>
    </row>
    <row r="123" spans="1:53" ht="22.5">
      <c r="A123" s="6">
        <v>130</v>
      </c>
      <c r="B123" s="6">
        <v>3114</v>
      </c>
      <c r="C123" s="8">
        <v>5</v>
      </c>
      <c r="D123" s="194" t="s">
        <v>121</v>
      </c>
      <c r="E123" s="102">
        <v>3958</v>
      </c>
      <c r="F123" s="25">
        <f t="shared" si="43"/>
        <v>1112.92</v>
      </c>
      <c r="G123" s="28">
        <v>19.22</v>
      </c>
      <c r="H123" s="25">
        <v>1093.7</v>
      </c>
      <c r="I123" s="25"/>
      <c r="J123" s="230">
        <f t="shared" si="41"/>
        <v>5070.92</v>
      </c>
      <c r="K123" s="23">
        <v>11.5</v>
      </c>
      <c r="L123" s="40">
        <v>0</v>
      </c>
      <c r="M123" s="111">
        <v>13.33</v>
      </c>
      <c r="N123" s="161">
        <f t="shared" si="34"/>
        <v>0</v>
      </c>
      <c r="O123" s="252">
        <v>20</v>
      </c>
      <c r="P123" s="223"/>
      <c r="Q123" s="25"/>
      <c r="R123" s="28">
        <v>4.11</v>
      </c>
      <c r="S123" s="25"/>
      <c r="T123" s="25"/>
      <c r="U123" s="25"/>
      <c r="V123" s="25"/>
      <c r="W123" s="151"/>
      <c r="X123" s="166"/>
      <c r="Y123" s="152"/>
      <c r="Z123" s="326"/>
      <c r="AA123" s="206"/>
      <c r="AB123" s="321"/>
      <c r="AC123" s="98"/>
      <c r="AD123" s="25"/>
      <c r="AE123" s="25"/>
      <c r="AF123" s="25"/>
      <c r="AG123" s="148">
        <f t="shared" si="30"/>
        <v>0</v>
      </c>
      <c r="AH123" s="47"/>
      <c r="AI123" s="167"/>
      <c r="AJ123" s="137"/>
      <c r="AK123" s="187"/>
      <c r="AL123" s="97">
        <v>3958</v>
      </c>
      <c r="AM123" s="23">
        <f t="shared" si="40"/>
        <v>1137.03</v>
      </c>
      <c r="AN123" s="23">
        <f t="shared" si="35"/>
        <v>43.33</v>
      </c>
      <c r="AO123" s="23">
        <f t="shared" si="36"/>
        <v>1093.7</v>
      </c>
      <c r="AP123" s="23">
        <f t="shared" si="31"/>
        <v>0</v>
      </c>
      <c r="AQ123" s="23">
        <f t="shared" si="42"/>
        <v>5095.03</v>
      </c>
      <c r="AR123" s="24">
        <f t="shared" si="37"/>
        <v>11.5</v>
      </c>
      <c r="AS123" s="24">
        <f t="shared" si="38"/>
        <v>0</v>
      </c>
      <c r="AT123" s="163">
        <f t="shared" si="39"/>
        <v>13.33</v>
      </c>
      <c r="AU123" s="303">
        <v>0</v>
      </c>
      <c r="AV123" s="47"/>
      <c r="AW123" s="107"/>
      <c r="AX123" s="215"/>
      <c r="AY123" s="48"/>
      <c r="AZ123" s="137"/>
      <c r="BA123" s="47"/>
    </row>
    <row r="124" spans="1:53" ht="22.5">
      <c r="A124" s="6">
        <v>132</v>
      </c>
      <c r="B124" s="6">
        <v>3114</v>
      </c>
      <c r="C124" s="8">
        <v>5</v>
      </c>
      <c r="D124" s="194" t="s">
        <v>97</v>
      </c>
      <c r="E124" s="102">
        <v>8978.9</v>
      </c>
      <c r="F124" s="25">
        <f t="shared" si="43"/>
        <v>2040.52</v>
      </c>
      <c r="G124" s="28">
        <v>30.52</v>
      </c>
      <c r="H124" s="25">
        <v>2010</v>
      </c>
      <c r="I124" s="25"/>
      <c r="J124" s="230">
        <f t="shared" si="41"/>
        <v>11019.42</v>
      </c>
      <c r="K124" s="23">
        <v>0</v>
      </c>
      <c r="L124" s="40">
        <v>0</v>
      </c>
      <c r="M124" s="111">
        <v>27.52</v>
      </c>
      <c r="N124" s="161">
        <f t="shared" si="34"/>
        <v>0</v>
      </c>
      <c r="O124" s="252">
        <v>20</v>
      </c>
      <c r="P124" s="223"/>
      <c r="Q124" s="25"/>
      <c r="R124" s="28">
        <v>8.22</v>
      </c>
      <c r="S124" s="25"/>
      <c r="T124" s="25"/>
      <c r="U124" s="25"/>
      <c r="V124" s="25"/>
      <c r="W124" s="151"/>
      <c r="X124" s="166"/>
      <c r="Y124" s="152"/>
      <c r="Z124" s="326"/>
      <c r="AA124" s="206"/>
      <c r="AB124" s="321"/>
      <c r="AC124" s="98">
        <v>20</v>
      </c>
      <c r="AD124" s="25"/>
      <c r="AE124" s="25"/>
      <c r="AF124" s="25"/>
      <c r="AG124" s="148">
        <f t="shared" si="30"/>
        <v>0</v>
      </c>
      <c r="AH124" s="47"/>
      <c r="AI124" s="167"/>
      <c r="AJ124" s="137"/>
      <c r="AK124" s="187"/>
      <c r="AL124" s="97">
        <v>8978.9</v>
      </c>
      <c r="AM124" s="23">
        <f t="shared" si="40"/>
        <v>2088.74</v>
      </c>
      <c r="AN124" s="23">
        <f t="shared" si="35"/>
        <v>58.739999999999995</v>
      </c>
      <c r="AO124" s="23">
        <f t="shared" si="36"/>
        <v>2030</v>
      </c>
      <c r="AP124" s="23">
        <f t="shared" si="31"/>
        <v>0</v>
      </c>
      <c r="AQ124" s="23">
        <f t="shared" si="42"/>
        <v>11067.64</v>
      </c>
      <c r="AR124" s="24">
        <f t="shared" si="37"/>
        <v>0</v>
      </c>
      <c r="AS124" s="24">
        <f t="shared" si="38"/>
        <v>0</v>
      </c>
      <c r="AT124" s="163">
        <f t="shared" si="39"/>
        <v>27.52</v>
      </c>
      <c r="AU124" s="303">
        <v>0</v>
      </c>
      <c r="AV124" s="47"/>
      <c r="AW124" s="107"/>
      <c r="AX124" s="215"/>
      <c r="AY124" s="48"/>
      <c r="AZ124" s="137"/>
      <c r="BA124" s="47"/>
    </row>
    <row r="125" spans="1:53" ht="22.5">
      <c r="A125" s="6">
        <v>131</v>
      </c>
      <c r="B125" s="6">
        <v>3114</v>
      </c>
      <c r="C125" s="8">
        <v>5</v>
      </c>
      <c r="D125" s="194" t="s">
        <v>98</v>
      </c>
      <c r="E125" s="102">
        <v>2762.7</v>
      </c>
      <c r="F125" s="25">
        <f t="shared" si="43"/>
        <v>353.44</v>
      </c>
      <c r="G125" s="28">
        <v>27.44</v>
      </c>
      <c r="H125" s="25">
        <v>326</v>
      </c>
      <c r="I125" s="25"/>
      <c r="J125" s="230">
        <f t="shared" si="41"/>
        <v>3116.14</v>
      </c>
      <c r="K125" s="23">
        <v>0</v>
      </c>
      <c r="L125" s="40">
        <v>0</v>
      </c>
      <c r="M125" s="111">
        <v>8.53</v>
      </c>
      <c r="N125" s="161">
        <f t="shared" si="34"/>
        <v>0</v>
      </c>
      <c r="O125" s="252">
        <v>20</v>
      </c>
      <c r="P125" s="223"/>
      <c r="Q125" s="25"/>
      <c r="R125" s="28">
        <v>8.22</v>
      </c>
      <c r="S125" s="25"/>
      <c r="T125" s="25"/>
      <c r="U125" s="25"/>
      <c r="V125" s="25"/>
      <c r="W125" s="151">
        <v>14</v>
      </c>
      <c r="X125" s="166"/>
      <c r="Y125" s="152"/>
      <c r="Z125" s="326"/>
      <c r="AA125" s="206"/>
      <c r="AB125" s="321"/>
      <c r="AC125" s="98">
        <v>54</v>
      </c>
      <c r="AD125" s="25"/>
      <c r="AE125" s="25"/>
      <c r="AF125" s="25">
        <v>5</v>
      </c>
      <c r="AG125" s="148">
        <f t="shared" si="30"/>
        <v>0</v>
      </c>
      <c r="AH125" s="47"/>
      <c r="AI125" s="167"/>
      <c r="AJ125" s="137"/>
      <c r="AK125" s="187"/>
      <c r="AL125" s="97">
        <v>2762.7</v>
      </c>
      <c r="AM125" s="23">
        <f t="shared" si="40"/>
        <v>454.65999999999997</v>
      </c>
      <c r="AN125" s="23">
        <f t="shared" si="35"/>
        <v>55.66</v>
      </c>
      <c r="AO125" s="23">
        <f t="shared" si="36"/>
        <v>399</v>
      </c>
      <c r="AP125" s="23">
        <f t="shared" si="31"/>
        <v>0</v>
      </c>
      <c r="AQ125" s="23">
        <f t="shared" si="42"/>
        <v>3217.3599999999997</v>
      </c>
      <c r="AR125" s="24">
        <f t="shared" si="37"/>
        <v>0</v>
      </c>
      <c r="AS125" s="24">
        <f t="shared" si="38"/>
        <v>0</v>
      </c>
      <c r="AT125" s="163">
        <f t="shared" si="39"/>
        <v>8.53</v>
      </c>
      <c r="AU125" s="303">
        <v>0</v>
      </c>
      <c r="AV125" s="47"/>
      <c r="AW125" s="107"/>
      <c r="AX125" s="215"/>
      <c r="AY125" s="48"/>
      <c r="AZ125" s="137"/>
      <c r="BA125" s="47"/>
    </row>
    <row r="126" spans="1:53" ht="22.5">
      <c r="A126" s="6">
        <v>141</v>
      </c>
      <c r="B126" s="6">
        <v>3146</v>
      </c>
      <c r="C126" s="8">
        <v>5</v>
      </c>
      <c r="D126" s="194" t="s">
        <v>160</v>
      </c>
      <c r="E126" s="102">
        <v>3058.1</v>
      </c>
      <c r="F126" s="25">
        <f t="shared" si="43"/>
        <v>504</v>
      </c>
      <c r="G126" s="28">
        <v>50</v>
      </c>
      <c r="H126" s="25">
        <v>454</v>
      </c>
      <c r="I126" s="25"/>
      <c r="J126" s="230">
        <f t="shared" si="41"/>
        <v>3562.1</v>
      </c>
      <c r="K126" s="23">
        <v>0</v>
      </c>
      <c r="L126" s="40">
        <v>0</v>
      </c>
      <c r="M126" s="111">
        <v>8.75</v>
      </c>
      <c r="N126" s="161">
        <f t="shared" si="34"/>
        <v>0</v>
      </c>
      <c r="O126" s="252"/>
      <c r="P126" s="223"/>
      <c r="Q126" s="25"/>
      <c r="R126" s="28"/>
      <c r="S126" s="25"/>
      <c r="T126" s="25"/>
      <c r="U126" s="25"/>
      <c r="V126" s="25"/>
      <c r="W126" s="151"/>
      <c r="X126" s="166"/>
      <c r="Y126" s="152"/>
      <c r="Z126" s="326"/>
      <c r="AA126" s="206"/>
      <c r="AB126" s="321"/>
      <c r="AC126" s="98">
        <v>20</v>
      </c>
      <c r="AD126" s="25"/>
      <c r="AE126" s="25"/>
      <c r="AF126" s="25"/>
      <c r="AG126" s="148">
        <f t="shared" si="30"/>
        <v>0</v>
      </c>
      <c r="AH126" s="47"/>
      <c r="AI126" s="167"/>
      <c r="AJ126" s="137"/>
      <c r="AK126" s="187"/>
      <c r="AL126" s="97">
        <v>3058.1</v>
      </c>
      <c r="AM126" s="23">
        <f t="shared" si="40"/>
        <v>524</v>
      </c>
      <c r="AN126" s="23">
        <f t="shared" si="35"/>
        <v>50</v>
      </c>
      <c r="AO126" s="23">
        <f t="shared" si="36"/>
        <v>474</v>
      </c>
      <c r="AP126" s="23">
        <f t="shared" si="31"/>
        <v>0</v>
      </c>
      <c r="AQ126" s="23">
        <f t="shared" si="42"/>
        <v>3582.1</v>
      </c>
      <c r="AR126" s="24">
        <f t="shared" si="37"/>
        <v>0</v>
      </c>
      <c r="AS126" s="24">
        <f t="shared" si="38"/>
        <v>0</v>
      </c>
      <c r="AT126" s="163">
        <f t="shared" si="39"/>
        <v>8.75</v>
      </c>
      <c r="AU126" s="303">
        <v>0</v>
      </c>
      <c r="AV126" s="47"/>
      <c r="AW126" s="107"/>
      <c r="AX126" s="215"/>
      <c r="AY126" s="48"/>
      <c r="AZ126" s="137"/>
      <c r="BA126" s="47"/>
    </row>
    <row r="127" spans="1:53" ht="12.75">
      <c r="A127" s="6">
        <v>128</v>
      </c>
      <c r="B127" s="6">
        <v>4322</v>
      </c>
      <c r="C127" s="8">
        <v>5</v>
      </c>
      <c r="D127" s="194" t="s">
        <v>99</v>
      </c>
      <c r="E127" s="102">
        <v>8855</v>
      </c>
      <c r="F127" s="25">
        <f t="shared" si="43"/>
        <v>2218.52</v>
      </c>
      <c r="G127" s="28">
        <v>39.22</v>
      </c>
      <c r="H127" s="25">
        <v>2179.3</v>
      </c>
      <c r="I127" s="25"/>
      <c r="J127" s="230">
        <f t="shared" si="41"/>
        <v>11073.52</v>
      </c>
      <c r="K127" s="23">
        <v>158.1</v>
      </c>
      <c r="L127" s="40">
        <v>0</v>
      </c>
      <c r="M127" s="111">
        <v>32.7</v>
      </c>
      <c r="N127" s="161">
        <f t="shared" si="34"/>
        <v>0</v>
      </c>
      <c r="O127" s="252">
        <v>20</v>
      </c>
      <c r="P127" s="223"/>
      <c r="Q127" s="25"/>
      <c r="R127" s="28">
        <v>4.11</v>
      </c>
      <c r="S127" s="25"/>
      <c r="T127" s="25"/>
      <c r="U127" s="25"/>
      <c r="V127" s="25"/>
      <c r="W127" s="151"/>
      <c r="X127" s="166"/>
      <c r="Y127" s="152"/>
      <c r="Z127" s="326"/>
      <c r="AA127" s="206">
        <v>3.3</v>
      </c>
      <c r="AB127" s="321"/>
      <c r="AC127" s="98">
        <v>7</v>
      </c>
      <c r="AD127" s="25"/>
      <c r="AE127" s="25"/>
      <c r="AF127" s="25">
        <v>18.877</v>
      </c>
      <c r="AG127" s="148">
        <f t="shared" si="30"/>
        <v>0</v>
      </c>
      <c r="AH127" s="47"/>
      <c r="AI127" s="167"/>
      <c r="AJ127" s="137"/>
      <c r="AK127" s="187"/>
      <c r="AL127" s="97">
        <v>8855</v>
      </c>
      <c r="AM127" s="23">
        <f t="shared" si="40"/>
        <v>2271.8070000000002</v>
      </c>
      <c r="AN127" s="23">
        <f>SUM(G127,O127:U127)</f>
        <v>63.33</v>
      </c>
      <c r="AO127" s="23">
        <f t="shared" si="36"/>
        <v>2208.4770000000003</v>
      </c>
      <c r="AP127" s="23">
        <f t="shared" si="31"/>
        <v>0</v>
      </c>
      <c r="AQ127" s="23">
        <f t="shared" si="42"/>
        <v>11126.807</v>
      </c>
      <c r="AR127" s="24">
        <f t="shared" si="37"/>
        <v>158.1</v>
      </c>
      <c r="AS127" s="24">
        <f t="shared" si="38"/>
        <v>0</v>
      </c>
      <c r="AT127" s="163">
        <f t="shared" si="39"/>
        <v>32.7</v>
      </c>
      <c r="AU127" s="303">
        <v>0</v>
      </c>
      <c r="AV127" s="47"/>
      <c r="AW127" s="107"/>
      <c r="AX127" s="215"/>
      <c r="AY127" s="48"/>
      <c r="AZ127" s="137"/>
      <c r="BA127" s="47"/>
    </row>
    <row r="128" spans="1:53" ht="12.75">
      <c r="A128" s="6">
        <v>127</v>
      </c>
      <c r="B128" s="6">
        <v>4322</v>
      </c>
      <c r="C128" s="8">
        <v>5</v>
      </c>
      <c r="D128" s="194" t="s">
        <v>100</v>
      </c>
      <c r="E128" s="102">
        <v>6159.7</v>
      </c>
      <c r="F128" s="25">
        <f t="shared" si="43"/>
        <v>1731.3</v>
      </c>
      <c r="G128" s="28">
        <v>0</v>
      </c>
      <c r="H128" s="25">
        <v>1731.3</v>
      </c>
      <c r="I128" s="25"/>
      <c r="J128" s="230">
        <f t="shared" si="41"/>
        <v>7891</v>
      </c>
      <c r="K128" s="23">
        <v>59</v>
      </c>
      <c r="L128" s="40">
        <v>0</v>
      </c>
      <c r="M128" s="111">
        <v>19.55</v>
      </c>
      <c r="N128" s="161">
        <f t="shared" si="34"/>
        <v>0</v>
      </c>
      <c r="O128" s="252"/>
      <c r="P128" s="223"/>
      <c r="Q128" s="25"/>
      <c r="R128" s="28"/>
      <c r="S128" s="25"/>
      <c r="T128" s="25"/>
      <c r="U128" s="25"/>
      <c r="V128" s="25"/>
      <c r="W128" s="151"/>
      <c r="X128" s="166"/>
      <c r="Y128" s="152"/>
      <c r="Z128" s="326">
        <v>33.5</v>
      </c>
      <c r="AA128" s="206"/>
      <c r="AB128" s="321"/>
      <c r="AC128" s="98">
        <v>40</v>
      </c>
      <c r="AD128" s="25"/>
      <c r="AE128" s="25"/>
      <c r="AF128" s="25"/>
      <c r="AG128" s="148">
        <f t="shared" si="30"/>
        <v>33.5</v>
      </c>
      <c r="AH128" s="47"/>
      <c r="AI128" s="167"/>
      <c r="AJ128" s="137"/>
      <c r="AK128" s="187"/>
      <c r="AL128" s="97">
        <v>6159.7</v>
      </c>
      <c r="AM128" s="23">
        <f t="shared" si="40"/>
        <v>1804.8</v>
      </c>
      <c r="AN128" s="23">
        <f t="shared" si="35"/>
        <v>0</v>
      </c>
      <c r="AO128" s="23">
        <f t="shared" si="36"/>
        <v>1804.8</v>
      </c>
      <c r="AP128" s="23">
        <f t="shared" si="31"/>
        <v>0</v>
      </c>
      <c r="AQ128" s="23">
        <f t="shared" si="42"/>
        <v>7964.5</v>
      </c>
      <c r="AR128" s="24">
        <f t="shared" si="37"/>
        <v>92.5</v>
      </c>
      <c r="AS128" s="24">
        <f t="shared" si="38"/>
        <v>0</v>
      </c>
      <c r="AT128" s="163">
        <f t="shared" si="39"/>
        <v>19.55</v>
      </c>
      <c r="AU128" s="303">
        <v>0</v>
      </c>
      <c r="AV128" s="47"/>
      <c r="AW128" s="107"/>
      <c r="AX128" s="215">
        <v>100</v>
      </c>
      <c r="AY128" s="48"/>
      <c r="AZ128" s="137"/>
      <c r="BA128" s="47"/>
    </row>
    <row r="129" spans="1:53" ht="13.5" thickBot="1">
      <c r="A129" s="9">
        <v>129</v>
      </c>
      <c r="B129" s="10">
        <v>3147</v>
      </c>
      <c r="C129" s="8">
        <v>5</v>
      </c>
      <c r="D129" s="196" t="s">
        <v>101</v>
      </c>
      <c r="E129" s="102">
        <v>0</v>
      </c>
      <c r="F129" s="25">
        <f t="shared" si="43"/>
        <v>1250</v>
      </c>
      <c r="G129" s="28">
        <v>0</v>
      </c>
      <c r="H129" s="25">
        <v>1250</v>
      </c>
      <c r="I129" s="373"/>
      <c r="J129" s="231">
        <f t="shared" si="41"/>
        <v>1250</v>
      </c>
      <c r="K129" s="23">
        <v>117.3</v>
      </c>
      <c r="L129" s="40">
        <v>0</v>
      </c>
      <c r="M129" s="111">
        <v>0</v>
      </c>
      <c r="N129" s="89">
        <f t="shared" si="34"/>
        <v>0</v>
      </c>
      <c r="O129" s="252"/>
      <c r="P129" s="223"/>
      <c r="Q129" s="25"/>
      <c r="R129" s="28"/>
      <c r="S129" s="25"/>
      <c r="T129" s="25"/>
      <c r="U129" s="25"/>
      <c r="V129" s="25"/>
      <c r="W129" s="154"/>
      <c r="X129" s="169"/>
      <c r="Y129" s="155">
        <v>336.6</v>
      </c>
      <c r="Z129" s="329">
        <v>5.6</v>
      </c>
      <c r="AA129" s="208">
        <v>169.2</v>
      </c>
      <c r="AB129" s="323"/>
      <c r="AC129" s="100"/>
      <c r="AD129" s="74"/>
      <c r="AE129" s="74"/>
      <c r="AF129" s="74"/>
      <c r="AG129" s="148">
        <f t="shared" si="30"/>
        <v>342.20000000000005</v>
      </c>
      <c r="AH129" s="76"/>
      <c r="AI129" s="170"/>
      <c r="AJ129" s="137"/>
      <c r="AK129" s="117"/>
      <c r="AL129" s="97">
        <v>0</v>
      </c>
      <c r="AM129" s="23">
        <f t="shared" si="40"/>
        <v>1761.3999999999999</v>
      </c>
      <c r="AN129" s="23">
        <f t="shared" si="35"/>
        <v>0</v>
      </c>
      <c r="AO129" s="23">
        <f t="shared" si="36"/>
        <v>1761.3999999999999</v>
      </c>
      <c r="AP129" s="23">
        <f t="shared" si="31"/>
        <v>0</v>
      </c>
      <c r="AQ129" s="23">
        <f t="shared" si="42"/>
        <v>1761.3999999999999</v>
      </c>
      <c r="AR129" s="24">
        <f t="shared" si="37"/>
        <v>459.50000000000006</v>
      </c>
      <c r="AS129" s="73">
        <f t="shared" si="38"/>
        <v>0</v>
      </c>
      <c r="AT129" s="163">
        <f t="shared" si="39"/>
        <v>0</v>
      </c>
      <c r="AU129" s="303">
        <v>0</v>
      </c>
      <c r="AV129" s="47"/>
      <c r="AW129" s="108">
        <v>600</v>
      </c>
      <c r="AX129" s="90">
        <v>850</v>
      </c>
      <c r="AY129" s="91"/>
      <c r="AZ129" s="138"/>
      <c r="BA129" s="76"/>
    </row>
    <row r="130" spans="1:56" s="369" customFormat="1" ht="13.5" thickBot="1">
      <c r="A130" s="344"/>
      <c r="B130" s="344"/>
      <c r="C130" s="345" t="s">
        <v>114</v>
      </c>
      <c r="D130" s="346" t="s">
        <v>112</v>
      </c>
      <c r="E130" s="347">
        <f>SUM(E5:E129)</f>
        <v>1429228.2000000002</v>
      </c>
      <c r="F130" s="347">
        <f aca="true" t="shared" si="44" ref="F130:AL130">SUM(F5:F129)</f>
        <v>305173.0890000001</v>
      </c>
      <c r="G130" s="348">
        <f t="shared" si="44"/>
        <v>8668.088999999998</v>
      </c>
      <c r="H130" s="347">
        <f t="shared" si="44"/>
        <v>296504.99999999994</v>
      </c>
      <c r="I130" s="347">
        <f t="shared" si="44"/>
        <v>13018</v>
      </c>
      <c r="J130" s="234">
        <f t="shared" si="44"/>
        <v>1734401.2890000008</v>
      </c>
      <c r="K130" s="347">
        <f t="shared" si="44"/>
        <v>43414.39999999999</v>
      </c>
      <c r="L130" s="349">
        <f t="shared" si="44"/>
        <v>100</v>
      </c>
      <c r="M130" s="350">
        <f t="shared" si="44"/>
        <v>4480.660000000001</v>
      </c>
      <c r="N130" s="351">
        <f t="shared" si="44"/>
        <v>0</v>
      </c>
      <c r="O130" s="352">
        <f t="shared" si="44"/>
        <v>5155.736000000001</v>
      </c>
      <c r="P130" s="352">
        <f t="shared" si="44"/>
        <v>48.3</v>
      </c>
      <c r="Q130" s="347">
        <f t="shared" si="44"/>
        <v>0</v>
      </c>
      <c r="R130" s="348">
        <f t="shared" si="44"/>
        <v>119.19</v>
      </c>
      <c r="S130" s="347">
        <f t="shared" si="44"/>
        <v>0</v>
      </c>
      <c r="T130" s="347">
        <f t="shared" si="44"/>
        <v>4878</v>
      </c>
      <c r="U130" s="347">
        <f t="shared" si="44"/>
        <v>0</v>
      </c>
      <c r="V130" s="347">
        <f t="shared" si="44"/>
        <v>48</v>
      </c>
      <c r="W130" s="353">
        <f t="shared" si="44"/>
        <v>4146</v>
      </c>
      <c r="X130" s="354">
        <f t="shared" si="44"/>
        <v>380.3</v>
      </c>
      <c r="Y130" s="355">
        <f t="shared" si="44"/>
        <v>6203.200000000001</v>
      </c>
      <c r="Z130" s="354">
        <f t="shared" si="44"/>
        <v>192.70000000000002</v>
      </c>
      <c r="AA130" s="357">
        <f t="shared" si="44"/>
        <v>857.7</v>
      </c>
      <c r="AB130" s="356">
        <f>SUM(AB5:AB129)</f>
        <v>2510</v>
      </c>
      <c r="AC130" s="351">
        <f t="shared" si="44"/>
        <v>3877.0009999999997</v>
      </c>
      <c r="AD130" s="347">
        <f t="shared" si="44"/>
        <v>60</v>
      </c>
      <c r="AE130" s="347">
        <f>SUM(AE5:AE129)</f>
        <v>60</v>
      </c>
      <c r="AF130" s="358">
        <f t="shared" si="44"/>
        <v>48.903</v>
      </c>
      <c r="AG130" s="359">
        <f t="shared" si="44"/>
        <v>6395.9</v>
      </c>
      <c r="AH130" s="360">
        <f t="shared" si="44"/>
        <v>293</v>
      </c>
      <c r="AI130" s="361">
        <f t="shared" si="44"/>
        <v>0</v>
      </c>
      <c r="AJ130" s="362">
        <f t="shared" si="44"/>
        <v>2804</v>
      </c>
      <c r="AK130" s="363">
        <f t="shared" si="44"/>
        <v>0</v>
      </c>
      <c r="AL130" s="351">
        <f t="shared" si="44"/>
        <v>1429228.2000000002</v>
      </c>
      <c r="AM130" s="347">
        <f>SUM(AN130:AO130)</f>
        <v>333710.119</v>
      </c>
      <c r="AN130" s="347">
        <f aca="true" t="shared" si="45" ref="AN130:AT130">SUM(AN5:AN129)</f>
        <v>18869.315000000006</v>
      </c>
      <c r="AO130" s="347">
        <f t="shared" si="45"/>
        <v>314840.804</v>
      </c>
      <c r="AP130" s="347">
        <f t="shared" si="45"/>
        <v>15908.3</v>
      </c>
      <c r="AQ130" s="347">
        <f t="shared" si="45"/>
        <v>1762938.3190000001</v>
      </c>
      <c r="AR130" s="347">
        <f>SUM(AR5:AR129)</f>
        <v>50103.29999999999</v>
      </c>
      <c r="AS130" s="347">
        <f t="shared" si="45"/>
        <v>2904</v>
      </c>
      <c r="AT130" s="364">
        <f t="shared" si="45"/>
        <v>4480.660000000001</v>
      </c>
      <c r="AU130" s="365" t="s">
        <v>4</v>
      </c>
      <c r="AV130" s="360" t="s">
        <v>4</v>
      </c>
      <c r="AW130" s="366">
        <f>SUM(AW5:AW129)</f>
        <v>3931.0999999999995</v>
      </c>
      <c r="AX130" s="359">
        <f>SUM(AX5:AX129)</f>
        <v>85044.6</v>
      </c>
      <c r="AY130" s="347">
        <f>SUM(AY5:AY129)</f>
        <v>0</v>
      </c>
      <c r="AZ130" s="367">
        <f>SUM(AZ5:AZ129)</f>
        <v>0</v>
      </c>
      <c r="BA130" s="368">
        <f>SUM(BA5:BA129)</f>
        <v>480.38000000000005</v>
      </c>
      <c r="BD130" s="370"/>
    </row>
    <row r="131" spans="1:53" ht="13.5" thickBot="1">
      <c r="A131" s="1"/>
      <c r="E131" s="18"/>
      <c r="F131" s="18"/>
      <c r="G131" s="203"/>
      <c r="H131" s="18"/>
      <c r="I131" s="18"/>
      <c r="J131" s="232"/>
      <c r="K131" s="18"/>
      <c r="L131" s="44"/>
      <c r="M131" s="112"/>
      <c r="N131" s="33"/>
      <c r="O131" s="255"/>
      <c r="P131" s="255"/>
      <c r="Q131" s="18"/>
      <c r="R131" s="203"/>
      <c r="S131" s="18"/>
      <c r="T131" s="18"/>
      <c r="U131" s="18"/>
      <c r="V131" s="18"/>
      <c r="W131" s="129"/>
      <c r="X131" s="129"/>
      <c r="Y131" s="18"/>
      <c r="Z131" s="129"/>
      <c r="AA131" s="203"/>
      <c r="AB131" s="129"/>
      <c r="AC131" s="18"/>
      <c r="AD131" s="18"/>
      <c r="AE131" s="18"/>
      <c r="AF131" s="18"/>
      <c r="AG131" s="18"/>
      <c r="AH131" s="18"/>
      <c r="AI131" s="129"/>
      <c r="AJ131" s="18"/>
      <c r="AK131" s="112"/>
      <c r="AL131" s="18"/>
      <c r="AM131" s="18"/>
      <c r="AN131" s="18"/>
      <c r="AO131" s="18"/>
      <c r="AP131" s="18"/>
      <c r="AQ131" s="18"/>
      <c r="AR131" s="18"/>
      <c r="AS131" s="18"/>
      <c r="AT131" s="44"/>
      <c r="AU131" s="307"/>
      <c r="AV131" s="49"/>
      <c r="AW131" s="270"/>
      <c r="AX131" s="92"/>
      <c r="AY131" s="93"/>
      <c r="AZ131" s="139"/>
      <c r="BA131" s="142"/>
    </row>
    <row r="132" spans="1:56" ht="12.75">
      <c r="A132" s="1"/>
      <c r="C132" s="12">
        <v>1</v>
      </c>
      <c r="D132" s="36" t="s">
        <v>102</v>
      </c>
      <c r="E132" s="30">
        <f aca="true" t="shared" si="46" ref="E132:L132">SUM(E5:E39)</f>
        <v>476790.5</v>
      </c>
      <c r="F132" s="30">
        <f t="shared" si="46"/>
        <v>93728.23199999999</v>
      </c>
      <c r="G132" s="210">
        <f t="shared" si="46"/>
        <v>3146.631999999999</v>
      </c>
      <c r="H132" s="30">
        <f t="shared" si="46"/>
        <v>90581.59999999999</v>
      </c>
      <c r="I132" s="30">
        <f>SUM(I5:I39)</f>
        <v>4883</v>
      </c>
      <c r="J132" s="233">
        <f t="shared" si="46"/>
        <v>570518.732</v>
      </c>
      <c r="K132" s="30">
        <f t="shared" si="46"/>
        <v>15263.7</v>
      </c>
      <c r="L132" s="45">
        <f t="shared" si="46"/>
        <v>100</v>
      </c>
      <c r="M132" s="113">
        <f>SUM(M5:M39)</f>
        <v>1471.0800000000006</v>
      </c>
      <c r="N132" s="30">
        <f aca="true" t="shared" si="47" ref="N132:AK132">SUM(N5:N39)</f>
        <v>0</v>
      </c>
      <c r="O132" s="254">
        <f t="shared" si="47"/>
        <v>2475.956</v>
      </c>
      <c r="P132" s="254">
        <f t="shared" si="47"/>
        <v>9.5</v>
      </c>
      <c r="Q132" s="30">
        <f t="shared" si="47"/>
        <v>0</v>
      </c>
      <c r="R132" s="210">
        <f t="shared" si="47"/>
        <v>24.66</v>
      </c>
      <c r="S132" s="30">
        <f t="shared" si="47"/>
        <v>0</v>
      </c>
      <c r="T132" s="30">
        <f>SUM(T5:T39)</f>
        <v>0</v>
      </c>
      <c r="U132" s="30">
        <f t="shared" si="47"/>
        <v>0</v>
      </c>
      <c r="V132" s="244">
        <f t="shared" si="47"/>
        <v>48</v>
      </c>
      <c r="W132" s="130">
        <f t="shared" si="47"/>
        <v>809.5</v>
      </c>
      <c r="X132" s="130">
        <f t="shared" si="47"/>
        <v>80.3</v>
      </c>
      <c r="Y132" s="30">
        <f t="shared" si="47"/>
        <v>66.3</v>
      </c>
      <c r="Z132" s="130">
        <f t="shared" si="47"/>
        <v>0</v>
      </c>
      <c r="AA132" s="210">
        <f t="shared" si="47"/>
        <v>197.89999999999998</v>
      </c>
      <c r="AB132" s="130">
        <f>SUM(AB5:AB39)</f>
        <v>1550</v>
      </c>
      <c r="AC132" s="244">
        <f t="shared" si="47"/>
        <v>1636.501</v>
      </c>
      <c r="AD132" s="30">
        <f t="shared" si="47"/>
        <v>0</v>
      </c>
      <c r="AE132" s="30">
        <f>SUM(AE5:AE39)</f>
        <v>0</v>
      </c>
      <c r="AF132" s="30">
        <f t="shared" si="47"/>
        <v>8.6</v>
      </c>
      <c r="AG132" s="30">
        <f t="shared" si="47"/>
        <v>66.3</v>
      </c>
      <c r="AH132" s="30">
        <f t="shared" si="47"/>
        <v>0</v>
      </c>
      <c r="AI132" s="130">
        <f t="shared" si="47"/>
        <v>0</v>
      </c>
      <c r="AJ132" s="30">
        <f>SUM(AJ5:AJ39)</f>
        <v>0</v>
      </c>
      <c r="AK132" s="113">
        <f t="shared" si="47"/>
        <v>0</v>
      </c>
      <c r="AL132" s="30">
        <f>SUM(AL5:AL39)</f>
        <v>476790.5</v>
      </c>
      <c r="AM132" s="30">
        <f>SUM(AN132:AO132)</f>
        <v>100587.44899999998</v>
      </c>
      <c r="AN132" s="30">
        <f aca="true" t="shared" si="48" ref="AN132:AT132">SUM(AN5:AN39)</f>
        <v>5656.747999999999</v>
      </c>
      <c r="AO132" s="30">
        <f t="shared" si="48"/>
        <v>94930.70099999999</v>
      </c>
      <c r="AP132" s="30">
        <f>SUM(AP5:AP39)</f>
        <v>6513.3</v>
      </c>
      <c r="AQ132" s="30">
        <f t="shared" si="48"/>
        <v>577377.9489999999</v>
      </c>
      <c r="AR132" s="30">
        <f>SUM(AR5:AR39)</f>
        <v>15330</v>
      </c>
      <c r="AS132" s="30">
        <f t="shared" si="48"/>
        <v>100</v>
      </c>
      <c r="AT132" s="68">
        <f t="shared" si="48"/>
        <v>1471.0800000000006</v>
      </c>
      <c r="AU132" s="308" t="s">
        <v>4</v>
      </c>
      <c r="AV132" s="50" t="s">
        <v>4</v>
      </c>
      <c r="AW132" s="271">
        <f>SUM(AW5:AW39)</f>
        <v>2074.1</v>
      </c>
      <c r="AX132" s="87">
        <f>SUM(AX5:AX39)</f>
        <v>47549.6</v>
      </c>
      <c r="AY132" s="45">
        <f>SUM(AY5:AY39)</f>
        <v>0</v>
      </c>
      <c r="AZ132" s="77">
        <f>SUM(AZ5:AZ39)</f>
        <v>0</v>
      </c>
      <c r="BA132" s="241">
        <f>SUM(BA5:BA39)</f>
        <v>105.456</v>
      </c>
      <c r="BD132" s="17"/>
    </row>
    <row r="133" spans="1:56" ht="12.75">
      <c r="A133" s="1"/>
      <c r="C133" s="13">
        <v>2</v>
      </c>
      <c r="D133" s="37" t="s">
        <v>103</v>
      </c>
      <c r="E133" s="26">
        <f aca="true" t="shared" si="49" ref="E133:AL133">SUM(E40:E57)</f>
        <v>199711.40000000002</v>
      </c>
      <c r="F133" s="26">
        <f t="shared" si="49"/>
        <v>43182.208</v>
      </c>
      <c r="G133" s="211">
        <f t="shared" si="49"/>
        <v>1138.4080000000001</v>
      </c>
      <c r="H133" s="26">
        <f t="shared" si="49"/>
        <v>42043.799999999996</v>
      </c>
      <c r="I133" s="26">
        <f>SUM(I40:I57)</f>
        <v>3010</v>
      </c>
      <c r="J133" s="233">
        <f t="shared" si="49"/>
        <v>242893.608</v>
      </c>
      <c r="K133" s="26">
        <f t="shared" si="49"/>
        <v>5167</v>
      </c>
      <c r="L133" s="40">
        <f t="shared" si="49"/>
        <v>0</v>
      </c>
      <c r="M133" s="110">
        <f t="shared" si="49"/>
        <v>616.9799999999998</v>
      </c>
      <c r="N133" s="26">
        <f t="shared" si="49"/>
        <v>0</v>
      </c>
      <c r="O133" s="256">
        <f t="shared" si="49"/>
        <v>54</v>
      </c>
      <c r="P133" s="256">
        <f t="shared" si="49"/>
        <v>0</v>
      </c>
      <c r="Q133" s="26">
        <f t="shared" si="49"/>
        <v>0</v>
      </c>
      <c r="R133" s="211">
        <f t="shared" si="49"/>
        <v>12.330000000000002</v>
      </c>
      <c r="S133" s="26">
        <f t="shared" si="49"/>
        <v>0</v>
      </c>
      <c r="T133" s="26">
        <f>SUM(T40:T57)</f>
        <v>0</v>
      </c>
      <c r="U133" s="26">
        <f t="shared" si="49"/>
        <v>0</v>
      </c>
      <c r="V133" s="237">
        <f t="shared" si="49"/>
        <v>0</v>
      </c>
      <c r="W133" s="131">
        <f t="shared" si="49"/>
        <v>631</v>
      </c>
      <c r="X133" s="131">
        <f t="shared" si="49"/>
        <v>0</v>
      </c>
      <c r="Y133" s="26">
        <f t="shared" si="49"/>
        <v>0</v>
      </c>
      <c r="Z133" s="131">
        <f t="shared" si="49"/>
        <v>0</v>
      </c>
      <c r="AA133" s="211">
        <f t="shared" si="49"/>
        <v>94.8</v>
      </c>
      <c r="AB133" s="131">
        <f>SUM(AB40:AB57)</f>
        <v>-360</v>
      </c>
      <c r="AC133" s="26">
        <f t="shared" si="49"/>
        <v>130</v>
      </c>
      <c r="AD133" s="26">
        <f t="shared" si="49"/>
        <v>60</v>
      </c>
      <c r="AE133" s="26">
        <f>SUM(AE40:AE57)</f>
        <v>0</v>
      </c>
      <c r="AF133" s="26">
        <f t="shared" si="49"/>
        <v>0</v>
      </c>
      <c r="AG133" s="26">
        <f t="shared" si="49"/>
        <v>0</v>
      </c>
      <c r="AH133" s="26">
        <f t="shared" si="49"/>
        <v>93</v>
      </c>
      <c r="AI133" s="131">
        <f t="shared" si="49"/>
        <v>0</v>
      </c>
      <c r="AJ133" s="26">
        <f t="shared" si="49"/>
        <v>150</v>
      </c>
      <c r="AK133" s="110">
        <f t="shared" si="49"/>
        <v>0</v>
      </c>
      <c r="AL133" s="26">
        <f t="shared" si="49"/>
        <v>199711.40000000002</v>
      </c>
      <c r="AM133" s="26">
        <f>SUM(AN133:AO133)</f>
        <v>43804.33799999999</v>
      </c>
      <c r="AN133" s="26">
        <f aca="true" t="shared" si="50" ref="AN133:AT133">SUM(AN40:AN57)</f>
        <v>1204.738</v>
      </c>
      <c r="AO133" s="26">
        <f t="shared" si="50"/>
        <v>42599.59999999999</v>
      </c>
      <c r="AP133" s="26">
        <f>SUM(AP40:AP57)</f>
        <v>2650</v>
      </c>
      <c r="AQ133" s="26">
        <f t="shared" si="50"/>
        <v>243515.738</v>
      </c>
      <c r="AR133" s="26">
        <f>SUM(AR40:AR57)</f>
        <v>5260</v>
      </c>
      <c r="AS133" s="26">
        <f t="shared" si="50"/>
        <v>150</v>
      </c>
      <c r="AT133" s="69">
        <f t="shared" si="50"/>
        <v>616.9799999999998</v>
      </c>
      <c r="AU133" s="303" t="s">
        <v>4</v>
      </c>
      <c r="AV133" s="48" t="s">
        <v>4</v>
      </c>
      <c r="AW133" s="272">
        <f>SUM(AW40:AW57)</f>
        <v>91.2</v>
      </c>
      <c r="AX133" s="88">
        <f>SUM(AX40:AX57)</f>
        <v>3960</v>
      </c>
      <c r="AY133" s="40">
        <f>SUM(AY40:AY57)</f>
        <v>0</v>
      </c>
      <c r="AZ133" s="25">
        <f>SUM(AZ40:AZ57)</f>
        <v>0</v>
      </c>
      <c r="BA133" s="243">
        <f>SUM(BA40:BA57)</f>
        <v>140.56799999999998</v>
      </c>
      <c r="BD133" s="17"/>
    </row>
    <row r="134" spans="1:56" ht="12.75">
      <c r="A134" s="1"/>
      <c r="C134" s="13">
        <v>3</v>
      </c>
      <c r="D134" s="37" t="s">
        <v>104</v>
      </c>
      <c r="E134" s="26">
        <f aca="true" t="shared" si="51" ref="E134:L134">SUM(E58:E82)</f>
        <v>292503.99999999994</v>
      </c>
      <c r="F134" s="26">
        <f t="shared" si="51"/>
        <v>64914.613000000005</v>
      </c>
      <c r="G134" s="211">
        <f t="shared" si="51"/>
        <v>1952.7130000000006</v>
      </c>
      <c r="H134" s="26">
        <f t="shared" si="51"/>
        <v>62961.89999999999</v>
      </c>
      <c r="I134" s="26">
        <f>SUM(I58:I82)</f>
        <v>1334</v>
      </c>
      <c r="J134" s="233">
        <f t="shared" si="51"/>
        <v>357418.61300000007</v>
      </c>
      <c r="K134" s="26">
        <f t="shared" si="51"/>
        <v>8629.300000000001</v>
      </c>
      <c r="L134" s="40">
        <f t="shared" si="51"/>
        <v>0</v>
      </c>
      <c r="M134" s="110">
        <f>SUM(M58:M82)</f>
        <v>925.5699999999998</v>
      </c>
      <c r="N134" s="26">
        <f aca="true" t="shared" si="52" ref="N134:AI134">SUM(N58:N82)</f>
        <v>0</v>
      </c>
      <c r="O134" s="256">
        <f t="shared" si="52"/>
        <v>260.36</v>
      </c>
      <c r="P134" s="256">
        <f t="shared" si="52"/>
        <v>38.8</v>
      </c>
      <c r="Q134" s="26">
        <f t="shared" si="52"/>
        <v>0</v>
      </c>
      <c r="R134" s="211">
        <f t="shared" si="52"/>
        <v>32.88</v>
      </c>
      <c r="S134" s="26">
        <f t="shared" si="52"/>
        <v>0</v>
      </c>
      <c r="T134" s="26">
        <f>SUM(T58:T82)</f>
        <v>4878</v>
      </c>
      <c r="U134" s="26">
        <f t="shared" si="52"/>
        <v>0</v>
      </c>
      <c r="V134" s="237">
        <f t="shared" si="52"/>
        <v>0</v>
      </c>
      <c r="W134" s="131">
        <f t="shared" si="52"/>
        <v>1206</v>
      </c>
      <c r="X134" s="131">
        <f t="shared" si="52"/>
        <v>300</v>
      </c>
      <c r="Y134" s="26">
        <f t="shared" si="52"/>
        <v>0</v>
      </c>
      <c r="Z134" s="131">
        <f t="shared" si="52"/>
        <v>0</v>
      </c>
      <c r="AA134" s="211">
        <f t="shared" si="52"/>
        <v>354.90000000000003</v>
      </c>
      <c r="AB134" s="131">
        <f>SUM(AB58:AB82)</f>
        <v>405</v>
      </c>
      <c r="AC134" s="26">
        <f t="shared" si="52"/>
        <v>460.5</v>
      </c>
      <c r="AD134" s="26">
        <f t="shared" si="52"/>
        <v>0</v>
      </c>
      <c r="AE134" s="26">
        <f>SUM(AE58:AE82)</f>
        <v>60</v>
      </c>
      <c r="AF134" s="26">
        <f t="shared" si="52"/>
        <v>8.9</v>
      </c>
      <c r="AG134" s="26">
        <f t="shared" si="52"/>
        <v>0</v>
      </c>
      <c r="AH134" s="26">
        <f t="shared" si="52"/>
        <v>0</v>
      </c>
      <c r="AI134" s="131">
        <f t="shared" si="52"/>
        <v>0</v>
      </c>
      <c r="AJ134" s="26">
        <f>SUM(AJ58:AJ82)</f>
        <v>154</v>
      </c>
      <c r="AK134" s="110">
        <f>SUM(AK58:AK82)</f>
        <v>0</v>
      </c>
      <c r="AL134" s="26">
        <f>SUM(AL58:AL82)</f>
        <v>292503.99999999994</v>
      </c>
      <c r="AM134" s="26">
        <f>SUM(AN134:AO134)</f>
        <v>72919.95299999998</v>
      </c>
      <c r="AN134" s="26">
        <f aca="true" t="shared" si="53" ref="AN134:AT134">SUM(AN58:AN82)</f>
        <v>7162.753000000001</v>
      </c>
      <c r="AO134" s="26">
        <f t="shared" si="53"/>
        <v>65757.19999999998</v>
      </c>
      <c r="AP134" s="26">
        <f>SUM(AP58:AP82)</f>
        <v>2039</v>
      </c>
      <c r="AQ134" s="26">
        <f t="shared" si="53"/>
        <v>365423.953</v>
      </c>
      <c r="AR134" s="26">
        <f>SUM(AR58:AR82)</f>
        <v>8629.300000000001</v>
      </c>
      <c r="AS134" s="26">
        <f t="shared" si="53"/>
        <v>154</v>
      </c>
      <c r="AT134" s="230">
        <f t="shared" si="53"/>
        <v>925.5699999999998</v>
      </c>
      <c r="AU134" s="303" t="s">
        <v>4</v>
      </c>
      <c r="AV134" s="48" t="s">
        <v>4</v>
      </c>
      <c r="AW134" s="272">
        <f>SUM(AW58:AW82)</f>
        <v>820.6</v>
      </c>
      <c r="AX134" s="88">
        <f>SUM(AX58:AX82)</f>
        <v>16049</v>
      </c>
      <c r="AY134" s="40">
        <f>SUM(AY58:AY82)</f>
        <v>0</v>
      </c>
      <c r="AZ134" s="25">
        <f>SUM(AZ58:AZ82)</f>
        <v>0</v>
      </c>
      <c r="BA134" s="243">
        <f>SUM(BA58:BA82)</f>
        <v>128.348</v>
      </c>
      <c r="BD134" s="17"/>
    </row>
    <row r="135" spans="1:56" ht="12.75">
      <c r="A135" s="1"/>
      <c r="C135" s="13">
        <v>4</v>
      </c>
      <c r="D135" s="37" t="s">
        <v>105</v>
      </c>
      <c r="E135" s="26">
        <f aca="true" t="shared" si="54" ref="E135:AL135">SUM(E83:E97)</f>
        <v>163291.99999999997</v>
      </c>
      <c r="F135" s="26">
        <f t="shared" si="54"/>
        <v>32688.365999999998</v>
      </c>
      <c r="G135" s="211">
        <f t="shared" si="54"/>
        <v>750.4659999999999</v>
      </c>
      <c r="H135" s="26">
        <f t="shared" si="54"/>
        <v>31937.9</v>
      </c>
      <c r="I135" s="26">
        <f>SUM(I83:I97)</f>
        <v>240</v>
      </c>
      <c r="J135" s="233">
        <f t="shared" si="54"/>
        <v>195980.366</v>
      </c>
      <c r="K135" s="26">
        <f t="shared" si="54"/>
        <v>3494.1999999999994</v>
      </c>
      <c r="L135" s="40">
        <f t="shared" si="54"/>
        <v>0</v>
      </c>
      <c r="M135" s="110">
        <f t="shared" si="54"/>
        <v>528.53</v>
      </c>
      <c r="N135" s="26">
        <f t="shared" si="54"/>
        <v>0</v>
      </c>
      <c r="O135" s="256">
        <f t="shared" si="54"/>
        <v>125.52</v>
      </c>
      <c r="P135" s="256">
        <f t="shared" si="54"/>
        <v>0</v>
      </c>
      <c r="Q135" s="26">
        <f t="shared" si="54"/>
        <v>0</v>
      </c>
      <c r="R135" s="211">
        <f t="shared" si="54"/>
        <v>16.44</v>
      </c>
      <c r="S135" s="26">
        <f t="shared" si="54"/>
        <v>0</v>
      </c>
      <c r="T135" s="26">
        <f>SUM(T83:T97)</f>
        <v>0</v>
      </c>
      <c r="U135" s="26">
        <f t="shared" si="54"/>
        <v>0</v>
      </c>
      <c r="V135" s="237">
        <f t="shared" si="54"/>
        <v>0</v>
      </c>
      <c r="W135" s="131">
        <f t="shared" si="54"/>
        <v>704.5</v>
      </c>
      <c r="X135" s="131">
        <f t="shared" si="54"/>
        <v>0</v>
      </c>
      <c r="Y135" s="26">
        <f t="shared" si="54"/>
        <v>0</v>
      </c>
      <c r="Z135" s="131">
        <f t="shared" si="54"/>
        <v>6.399999999999999</v>
      </c>
      <c r="AA135" s="211">
        <f t="shared" si="54"/>
        <v>31.799999999999997</v>
      </c>
      <c r="AB135" s="131">
        <f>SUM(AB83:AB97)</f>
        <v>265</v>
      </c>
      <c r="AC135" s="26">
        <f t="shared" si="54"/>
        <v>534.1</v>
      </c>
      <c r="AD135" s="26">
        <f t="shared" si="54"/>
        <v>0</v>
      </c>
      <c r="AE135" s="26">
        <f>SUM(AE83:AE97)</f>
        <v>0</v>
      </c>
      <c r="AF135" s="26">
        <f t="shared" si="54"/>
        <v>7.526</v>
      </c>
      <c r="AG135" s="26">
        <f t="shared" si="54"/>
        <v>6.399999999999999</v>
      </c>
      <c r="AH135" s="26">
        <f t="shared" si="54"/>
        <v>200</v>
      </c>
      <c r="AI135" s="131">
        <f t="shared" si="54"/>
        <v>0</v>
      </c>
      <c r="AJ135" s="26">
        <f t="shared" si="54"/>
        <v>0</v>
      </c>
      <c r="AK135" s="110">
        <f t="shared" si="54"/>
        <v>0</v>
      </c>
      <c r="AL135" s="26">
        <f t="shared" si="54"/>
        <v>163291.99999999997</v>
      </c>
      <c r="AM135" s="26">
        <f>SUM(AN135:AO135)</f>
        <v>34379.652</v>
      </c>
      <c r="AN135" s="26">
        <f aca="true" t="shared" si="55" ref="AN135:AT135">SUM(AN83:AN97)</f>
        <v>892.4259999999999</v>
      </c>
      <c r="AO135" s="26">
        <f t="shared" si="55"/>
        <v>33487.226</v>
      </c>
      <c r="AP135" s="26">
        <f>SUM(AP83:AP97)</f>
        <v>505</v>
      </c>
      <c r="AQ135" s="26">
        <f t="shared" si="55"/>
        <v>197671.65200000003</v>
      </c>
      <c r="AR135" s="26">
        <f>SUM(AR83:AR97)</f>
        <v>3700.5999999999995</v>
      </c>
      <c r="AS135" s="26">
        <f t="shared" si="55"/>
        <v>0</v>
      </c>
      <c r="AT135" s="69">
        <f t="shared" si="55"/>
        <v>528.53</v>
      </c>
      <c r="AU135" s="303" t="s">
        <v>4</v>
      </c>
      <c r="AV135" s="48" t="s">
        <v>4</v>
      </c>
      <c r="AW135" s="272">
        <f>SUM(AW83:AW97)</f>
        <v>85.2</v>
      </c>
      <c r="AX135" s="88">
        <f>SUM(AX83:AX97)</f>
        <v>340</v>
      </c>
      <c r="AY135" s="40">
        <f>SUM(AY83:AY97)</f>
        <v>0</v>
      </c>
      <c r="AZ135" s="25">
        <f>SUM(AZ83:AZ97)</f>
        <v>0</v>
      </c>
      <c r="BA135" s="243">
        <f>SUM(BA83:BA97)</f>
        <v>60.48</v>
      </c>
      <c r="BD135" s="17"/>
    </row>
    <row r="136" spans="1:56" ht="13.5" thickBot="1">
      <c r="A136" s="1"/>
      <c r="C136" s="14">
        <v>5</v>
      </c>
      <c r="D136" s="38" t="s">
        <v>106</v>
      </c>
      <c r="E136" s="83">
        <f aca="true" t="shared" si="56" ref="E136:AT136">SUM(E98:E129)</f>
        <v>296930.30000000005</v>
      </c>
      <c r="F136" s="83">
        <f t="shared" si="56"/>
        <v>70659.66999999998</v>
      </c>
      <c r="G136" s="212">
        <f t="shared" si="56"/>
        <v>1679.8700000000003</v>
      </c>
      <c r="H136" s="83">
        <f t="shared" si="56"/>
        <v>68979.8</v>
      </c>
      <c r="I136" s="83">
        <f>SUM(I98:I129)</f>
        <v>3551</v>
      </c>
      <c r="J136" s="234">
        <f t="shared" si="56"/>
        <v>367589.9699999998</v>
      </c>
      <c r="K136" s="83">
        <f t="shared" si="56"/>
        <v>10860.199999999999</v>
      </c>
      <c r="L136" s="84">
        <f t="shared" si="56"/>
        <v>0</v>
      </c>
      <c r="M136" s="114">
        <f t="shared" si="56"/>
        <v>938.4999999999998</v>
      </c>
      <c r="N136" s="83">
        <f t="shared" si="56"/>
        <v>0</v>
      </c>
      <c r="O136" s="257">
        <f t="shared" si="56"/>
        <v>2239.9</v>
      </c>
      <c r="P136" s="257">
        <f t="shared" si="56"/>
        <v>0</v>
      </c>
      <c r="Q136" s="83">
        <f t="shared" si="56"/>
        <v>0</v>
      </c>
      <c r="R136" s="212">
        <f t="shared" si="56"/>
        <v>32.88</v>
      </c>
      <c r="S136" s="83">
        <f t="shared" si="56"/>
        <v>0</v>
      </c>
      <c r="T136" s="83">
        <f>SUM(T98:T129)</f>
        <v>0</v>
      </c>
      <c r="U136" s="83">
        <f t="shared" si="56"/>
        <v>0</v>
      </c>
      <c r="V136" s="245">
        <f t="shared" si="56"/>
        <v>0</v>
      </c>
      <c r="W136" s="132">
        <f t="shared" si="56"/>
        <v>795</v>
      </c>
      <c r="X136" s="132">
        <f t="shared" si="56"/>
        <v>0</v>
      </c>
      <c r="Y136" s="83">
        <f t="shared" si="56"/>
        <v>6136.900000000001</v>
      </c>
      <c r="Z136" s="132">
        <f t="shared" si="56"/>
        <v>186.29999999999998</v>
      </c>
      <c r="AA136" s="212">
        <f t="shared" si="56"/>
        <v>178.29999999999998</v>
      </c>
      <c r="AB136" s="132">
        <f>SUM(AB98:AB129)</f>
        <v>650</v>
      </c>
      <c r="AC136" s="31">
        <f t="shared" si="56"/>
        <v>1115.9</v>
      </c>
      <c r="AD136" s="31">
        <f t="shared" si="56"/>
        <v>0</v>
      </c>
      <c r="AE136" s="31">
        <f>SUM(AE98:AE129)</f>
        <v>0</v>
      </c>
      <c r="AF136" s="31">
        <f t="shared" si="56"/>
        <v>23.877</v>
      </c>
      <c r="AG136" s="83">
        <f t="shared" si="56"/>
        <v>6323.2</v>
      </c>
      <c r="AH136" s="83">
        <f t="shared" si="56"/>
        <v>0</v>
      </c>
      <c r="AI136" s="132">
        <f t="shared" si="56"/>
        <v>0</v>
      </c>
      <c r="AJ136" s="31">
        <f t="shared" si="56"/>
        <v>2500</v>
      </c>
      <c r="AK136" s="114">
        <f t="shared" si="56"/>
        <v>0</v>
      </c>
      <c r="AL136" s="31">
        <f t="shared" si="56"/>
        <v>296930.30000000005</v>
      </c>
      <c r="AM136" s="31">
        <f t="shared" si="56"/>
        <v>82018.72700000001</v>
      </c>
      <c r="AN136" s="31">
        <f t="shared" si="56"/>
        <v>3952.649999999999</v>
      </c>
      <c r="AO136" s="31">
        <f t="shared" si="56"/>
        <v>78066.07699999999</v>
      </c>
      <c r="AP136" s="31">
        <f>SUM(AP98:AP129)</f>
        <v>4201</v>
      </c>
      <c r="AQ136" s="31">
        <f t="shared" si="56"/>
        <v>378949.0269999999</v>
      </c>
      <c r="AR136" s="31">
        <f>SUM(AR98:AR129)</f>
        <v>17183.399999999998</v>
      </c>
      <c r="AS136" s="31">
        <f t="shared" si="56"/>
        <v>2500</v>
      </c>
      <c r="AT136" s="70">
        <f t="shared" si="56"/>
        <v>938.4999999999998</v>
      </c>
      <c r="AU136" s="304" t="s">
        <v>4</v>
      </c>
      <c r="AV136" s="51" t="s">
        <v>4</v>
      </c>
      <c r="AW136" s="273">
        <f>SUM(AW98:AW129)</f>
        <v>860</v>
      </c>
      <c r="AX136" s="89">
        <f>SUM(AX98:AX129)</f>
        <v>17146</v>
      </c>
      <c r="AY136" s="43">
        <f>SUM(AY98:AY129)</f>
        <v>0</v>
      </c>
      <c r="AZ136" s="74">
        <f>SUM(AZ98:AZ129)</f>
        <v>0</v>
      </c>
      <c r="BA136" s="242">
        <f>SUM(BA98:BA129)</f>
        <v>45.528</v>
      </c>
      <c r="BD136" s="17"/>
    </row>
    <row r="137" spans="1:53" ht="12.75">
      <c r="A137" s="1"/>
      <c r="D137" s="15"/>
      <c r="E137" s="29"/>
      <c r="F137" s="29"/>
      <c r="G137" s="213"/>
      <c r="H137" s="29"/>
      <c r="I137" s="29"/>
      <c r="J137" s="235"/>
      <c r="K137" s="29"/>
      <c r="L137" s="29"/>
      <c r="M137" s="64"/>
      <c r="N137" s="29"/>
      <c r="O137" s="258"/>
      <c r="P137" s="258"/>
      <c r="Q137" s="29"/>
      <c r="R137" s="213"/>
      <c r="S137" s="29"/>
      <c r="T137" s="29"/>
      <c r="U137" s="29"/>
      <c r="V137" s="29"/>
      <c r="W137" s="133"/>
      <c r="X137" s="133"/>
      <c r="Y137" s="29"/>
      <c r="Z137" s="133"/>
      <c r="AA137" s="213"/>
      <c r="AB137" s="133"/>
      <c r="AC137" s="29"/>
      <c r="AD137" s="29"/>
      <c r="AE137" s="29"/>
      <c r="AF137" s="29"/>
      <c r="AG137" s="29"/>
      <c r="AH137" s="29"/>
      <c r="AI137" s="133"/>
      <c r="AJ137" s="29"/>
      <c r="AK137" s="64"/>
      <c r="AL137" s="29"/>
      <c r="AM137" s="29"/>
      <c r="AN137" s="29"/>
      <c r="AO137" s="29"/>
      <c r="AP137" s="29"/>
      <c r="AQ137" s="29"/>
      <c r="AR137" s="29"/>
      <c r="AS137" s="29"/>
      <c r="AT137" s="29"/>
      <c r="AU137" s="309"/>
      <c r="AV137" s="29"/>
      <c r="BA137" s="29"/>
    </row>
    <row r="138" spans="1:53" ht="12.75">
      <c r="A138" s="1"/>
      <c r="C138" s="1"/>
      <c r="D138" s="16"/>
      <c r="E138" s="29"/>
      <c r="F138" s="29"/>
      <c r="G138" s="213"/>
      <c r="H138" s="29"/>
      <c r="I138" s="29"/>
      <c r="J138" s="61"/>
      <c r="K138" s="29"/>
      <c r="L138" s="29"/>
      <c r="M138" s="79"/>
      <c r="N138" s="29"/>
      <c r="O138" s="258"/>
      <c r="P138" s="258"/>
      <c r="Q138" s="29"/>
      <c r="R138" s="213"/>
      <c r="S138" s="29"/>
      <c r="T138" s="29"/>
      <c r="U138" s="29"/>
      <c r="V138" s="29"/>
      <c r="W138" s="133"/>
      <c r="X138" s="133"/>
      <c r="Y138" s="29"/>
      <c r="Z138" s="133"/>
      <c r="AA138" s="213"/>
      <c r="AB138" s="133"/>
      <c r="AC138" s="29"/>
      <c r="AD138" s="29"/>
      <c r="AE138" s="29"/>
      <c r="AF138" s="29"/>
      <c r="AG138" s="29"/>
      <c r="AH138" s="29"/>
      <c r="AI138" s="133"/>
      <c r="AJ138" s="29"/>
      <c r="AK138" s="79"/>
      <c r="AL138" s="201"/>
      <c r="AM138" s="29"/>
      <c r="AN138" s="29"/>
      <c r="AO138" s="29"/>
      <c r="AP138" s="29"/>
      <c r="AQ138" s="29"/>
      <c r="AR138" s="29"/>
      <c r="AS138" s="29"/>
      <c r="AT138" s="29"/>
      <c r="AU138" s="310"/>
      <c r="AV138" s="29"/>
      <c r="BA138" s="29"/>
    </row>
    <row r="139" spans="1:53" ht="12.75">
      <c r="A139" s="1"/>
      <c r="C139" s="1"/>
      <c r="D139" s="15"/>
      <c r="E139" s="29"/>
      <c r="F139" s="29"/>
      <c r="G139" s="213"/>
      <c r="H139" s="29"/>
      <c r="I139" s="29"/>
      <c r="J139" s="61"/>
      <c r="K139" s="29"/>
      <c r="L139" s="29"/>
      <c r="M139" s="64"/>
      <c r="N139" s="29"/>
      <c r="O139" s="258"/>
      <c r="P139" s="258"/>
      <c r="Q139" s="29"/>
      <c r="R139" s="213"/>
      <c r="S139" s="29"/>
      <c r="T139" s="29"/>
      <c r="U139" s="29"/>
      <c r="V139" s="29"/>
      <c r="W139" s="133"/>
      <c r="X139" s="133"/>
      <c r="Y139" s="29"/>
      <c r="Z139" s="133"/>
      <c r="AA139" s="213"/>
      <c r="AB139" s="133"/>
      <c r="AC139" s="29"/>
      <c r="AD139" s="29"/>
      <c r="AE139" s="29"/>
      <c r="AF139" s="29"/>
      <c r="AG139" s="29"/>
      <c r="AH139" s="29"/>
      <c r="AI139" s="133"/>
      <c r="AJ139" s="29"/>
      <c r="AK139" s="64"/>
      <c r="AL139" s="29"/>
      <c r="AM139" s="29"/>
      <c r="AN139" s="29"/>
      <c r="AO139" s="29"/>
      <c r="AP139" s="29"/>
      <c r="AQ139" s="29"/>
      <c r="AR139" s="29"/>
      <c r="AS139" s="29"/>
      <c r="AT139" s="29"/>
      <c r="AU139" s="310"/>
      <c r="AV139" s="29"/>
      <c r="BA139" s="29"/>
    </row>
    <row r="140" spans="1:53" ht="12.75">
      <c r="A140" s="1"/>
      <c r="C140" s="1"/>
      <c r="D140" s="16"/>
      <c r="E140" s="29"/>
      <c r="F140" s="29"/>
      <c r="G140" s="213"/>
      <c r="H140" s="29"/>
      <c r="I140" s="29"/>
      <c r="J140" s="61"/>
      <c r="K140" s="29"/>
      <c r="L140" s="29"/>
      <c r="M140" s="64"/>
      <c r="N140" s="29"/>
      <c r="O140" s="258"/>
      <c r="P140" s="258"/>
      <c r="Q140" s="29"/>
      <c r="R140" s="213"/>
      <c r="S140" s="29"/>
      <c r="T140" s="29"/>
      <c r="U140" s="29"/>
      <c r="V140" s="29"/>
      <c r="W140" s="133"/>
      <c r="X140" s="133"/>
      <c r="Y140" s="29"/>
      <c r="Z140" s="133"/>
      <c r="AA140" s="213"/>
      <c r="AB140" s="133"/>
      <c r="AC140" s="29"/>
      <c r="AD140" s="29"/>
      <c r="AE140" s="29"/>
      <c r="AF140" s="29"/>
      <c r="AG140" s="29"/>
      <c r="AH140" s="29"/>
      <c r="AI140" s="133"/>
      <c r="AJ140" s="29"/>
      <c r="AK140" s="64"/>
      <c r="AL140" s="29"/>
      <c r="AM140" s="29"/>
      <c r="AN140" s="29"/>
      <c r="AO140" s="29"/>
      <c r="AP140" s="29"/>
      <c r="AQ140" s="29"/>
      <c r="AR140" s="29"/>
      <c r="AS140" s="29"/>
      <c r="AT140" s="29"/>
      <c r="AU140" s="310"/>
      <c r="AV140" s="29"/>
      <c r="BA140" s="29"/>
    </row>
    <row r="141" spans="1:53" ht="12.75">
      <c r="A141" s="1"/>
      <c r="C141" s="1"/>
      <c r="D141" s="15"/>
      <c r="E141" s="29"/>
      <c r="F141" s="29"/>
      <c r="G141" s="213"/>
      <c r="H141" s="29"/>
      <c r="I141" s="29"/>
      <c r="J141" s="61"/>
      <c r="K141" s="29"/>
      <c r="L141" s="29"/>
      <c r="M141" s="65"/>
      <c r="N141" s="29"/>
      <c r="O141" s="258"/>
      <c r="P141" s="258"/>
      <c r="Q141" s="29"/>
      <c r="R141" s="213"/>
      <c r="S141" s="29"/>
      <c r="T141" s="29"/>
      <c r="U141" s="29"/>
      <c r="V141" s="29"/>
      <c r="W141" s="133"/>
      <c r="X141" s="133"/>
      <c r="Y141" s="29"/>
      <c r="Z141" s="133"/>
      <c r="AA141" s="213"/>
      <c r="AB141" s="133"/>
      <c r="AC141" s="29"/>
      <c r="AD141" s="29"/>
      <c r="AE141" s="29"/>
      <c r="AF141" s="29"/>
      <c r="AG141" s="29"/>
      <c r="AH141" s="29"/>
      <c r="AI141" s="133"/>
      <c r="AJ141" s="29"/>
      <c r="AK141" s="65"/>
      <c r="AM141" s="55"/>
      <c r="AN141" s="55"/>
      <c r="AO141" s="55"/>
      <c r="AP141" s="55"/>
      <c r="AQ141" s="55"/>
      <c r="AR141" s="55"/>
      <c r="AS141" s="55"/>
      <c r="AT141" s="55"/>
      <c r="AU141" s="311"/>
      <c r="AV141" s="55"/>
      <c r="BA141" s="55"/>
    </row>
    <row r="142" spans="1:53" ht="12.75">
      <c r="A142" s="1"/>
      <c r="C142" s="1"/>
      <c r="D142" s="15"/>
      <c r="E142" s="29"/>
      <c r="F142" s="29"/>
      <c r="G142" s="213"/>
      <c r="H142" s="29"/>
      <c r="I142" s="29"/>
      <c r="J142" s="61"/>
      <c r="K142" s="29"/>
      <c r="L142" s="29"/>
      <c r="M142" s="64"/>
      <c r="N142" s="29"/>
      <c r="O142" s="258"/>
      <c r="P142" s="258"/>
      <c r="Q142" s="29"/>
      <c r="R142" s="213"/>
      <c r="S142" s="29"/>
      <c r="T142" s="29"/>
      <c r="U142" s="29"/>
      <c r="V142" s="29"/>
      <c r="W142" s="133"/>
      <c r="X142" s="133"/>
      <c r="Y142" s="29"/>
      <c r="Z142" s="133"/>
      <c r="AA142" s="213"/>
      <c r="AB142" s="133"/>
      <c r="AC142" s="29"/>
      <c r="AD142" s="29"/>
      <c r="AE142" s="29"/>
      <c r="AF142" s="29"/>
      <c r="AG142" s="29"/>
      <c r="AH142" s="29"/>
      <c r="AI142" s="133"/>
      <c r="AJ142" s="29"/>
      <c r="AK142" s="64"/>
      <c r="AL142" s="29"/>
      <c r="AM142" s="29"/>
      <c r="AN142" s="29"/>
      <c r="AO142" s="29"/>
      <c r="AP142" s="29"/>
      <c r="AQ142" s="29"/>
      <c r="AR142" s="29"/>
      <c r="AS142" s="29"/>
      <c r="AT142" s="29"/>
      <c r="AU142" s="310"/>
      <c r="AV142" s="29"/>
      <c r="BA142" s="29"/>
    </row>
    <row r="143" spans="1:53" ht="12.75">
      <c r="A143" s="1"/>
      <c r="C143" s="1"/>
      <c r="D143" s="15"/>
      <c r="E143" s="29"/>
      <c r="F143" s="29"/>
      <c r="G143" s="213"/>
      <c r="H143" s="29"/>
      <c r="I143" s="29"/>
      <c r="J143" s="61"/>
      <c r="K143" s="29"/>
      <c r="L143" s="29"/>
      <c r="M143" s="64"/>
      <c r="N143" s="29"/>
      <c r="O143" s="258"/>
      <c r="P143" s="258"/>
      <c r="Q143" s="29"/>
      <c r="R143" s="213"/>
      <c r="S143" s="29"/>
      <c r="T143" s="29"/>
      <c r="U143" s="29"/>
      <c r="V143" s="29"/>
      <c r="W143" s="133"/>
      <c r="X143" s="133"/>
      <c r="Y143" s="29"/>
      <c r="Z143" s="133"/>
      <c r="AA143" s="213"/>
      <c r="AB143" s="133"/>
      <c r="AC143" s="29"/>
      <c r="AD143" s="29"/>
      <c r="AE143" s="29"/>
      <c r="AF143" s="29"/>
      <c r="AG143" s="29"/>
      <c r="AH143" s="29"/>
      <c r="AI143" s="133"/>
      <c r="AJ143" s="29"/>
      <c r="AK143" s="64"/>
      <c r="AL143" s="29"/>
      <c r="AM143" s="29"/>
      <c r="AN143" s="29"/>
      <c r="AO143" s="29"/>
      <c r="AP143" s="29"/>
      <c r="AQ143" s="29"/>
      <c r="AR143" s="29"/>
      <c r="AS143" s="29"/>
      <c r="AT143" s="29"/>
      <c r="AU143" s="310"/>
      <c r="AV143" s="29"/>
      <c r="BA143" s="29"/>
    </row>
    <row r="144" spans="1:53" ht="12.75">
      <c r="A144" s="1"/>
      <c r="C144" s="1"/>
      <c r="D144" s="15"/>
      <c r="E144" s="29"/>
      <c r="F144" s="29"/>
      <c r="G144" s="213"/>
      <c r="H144" s="29"/>
      <c r="I144" s="29"/>
      <c r="J144" s="61"/>
      <c r="K144" s="29"/>
      <c r="L144" s="29"/>
      <c r="M144" s="64"/>
      <c r="N144" s="29"/>
      <c r="O144" s="258"/>
      <c r="P144" s="258"/>
      <c r="Q144" s="29"/>
      <c r="R144" s="213"/>
      <c r="S144" s="29"/>
      <c r="T144" s="29"/>
      <c r="U144" s="29"/>
      <c r="V144" s="29"/>
      <c r="W144" s="133"/>
      <c r="X144" s="133"/>
      <c r="Y144" s="29"/>
      <c r="Z144" s="133"/>
      <c r="AA144" s="213"/>
      <c r="AB144" s="133"/>
      <c r="AC144" s="29"/>
      <c r="AD144" s="29"/>
      <c r="AE144" s="29"/>
      <c r="AF144" s="29"/>
      <c r="AG144" s="29"/>
      <c r="AH144" s="29"/>
      <c r="AI144" s="133"/>
      <c r="AJ144" s="29"/>
      <c r="AK144" s="64"/>
      <c r="AL144" s="29"/>
      <c r="AM144" s="29"/>
      <c r="AN144" s="29"/>
      <c r="AO144" s="29"/>
      <c r="AP144" s="29"/>
      <c r="AQ144" s="29"/>
      <c r="AR144" s="29"/>
      <c r="AS144" s="29"/>
      <c r="AT144" s="29"/>
      <c r="AU144" s="310"/>
      <c r="AV144" s="29"/>
      <c r="BA144" s="29"/>
    </row>
    <row r="145" spans="1:53" ht="12.75">
      <c r="A145" s="1"/>
      <c r="C145" s="1"/>
      <c r="D145" s="15"/>
      <c r="E145" s="29"/>
      <c r="F145" s="29"/>
      <c r="G145" s="213"/>
      <c r="H145" s="29"/>
      <c r="I145" s="29"/>
      <c r="J145" s="61"/>
      <c r="K145" s="29"/>
      <c r="L145" s="29"/>
      <c r="M145" s="64"/>
      <c r="N145" s="29"/>
      <c r="O145" s="258"/>
      <c r="P145" s="258"/>
      <c r="Q145" s="29"/>
      <c r="R145" s="213"/>
      <c r="S145" s="29"/>
      <c r="T145" s="29"/>
      <c r="U145" s="29"/>
      <c r="V145" s="29"/>
      <c r="W145" s="133"/>
      <c r="X145" s="133"/>
      <c r="Y145" s="29"/>
      <c r="Z145" s="133"/>
      <c r="AA145" s="213"/>
      <c r="AB145" s="133"/>
      <c r="AC145" s="29"/>
      <c r="AD145" s="29"/>
      <c r="AE145" s="29"/>
      <c r="AF145" s="29"/>
      <c r="AG145" s="29"/>
      <c r="AH145" s="29"/>
      <c r="AI145" s="133"/>
      <c r="AJ145" s="29"/>
      <c r="AK145" s="64"/>
      <c r="AL145" s="29"/>
      <c r="AM145" s="29"/>
      <c r="AN145" s="29"/>
      <c r="AO145" s="29"/>
      <c r="AP145" s="29"/>
      <c r="AQ145" s="29"/>
      <c r="AR145" s="29"/>
      <c r="AS145" s="29"/>
      <c r="AT145" s="29"/>
      <c r="AU145" s="310"/>
      <c r="AV145" s="29"/>
      <c r="BA145" s="29"/>
    </row>
    <row r="146" spans="1:53" ht="12.75">
      <c r="A146" s="1"/>
      <c r="C146" s="1"/>
      <c r="D146" s="15"/>
      <c r="E146" s="29"/>
      <c r="F146" s="29"/>
      <c r="G146" s="213"/>
      <c r="H146" s="29"/>
      <c r="I146" s="29"/>
      <c r="J146" s="61"/>
      <c r="K146" s="29"/>
      <c r="L146" s="29"/>
      <c r="M146" s="64"/>
      <c r="N146" s="29"/>
      <c r="O146" s="258"/>
      <c r="P146" s="258"/>
      <c r="Q146" s="29"/>
      <c r="R146" s="213"/>
      <c r="S146" s="29"/>
      <c r="T146" s="29"/>
      <c r="U146" s="29"/>
      <c r="V146" s="29"/>
      <c r="W146" s="133"/>
      <c r="X146" s="133"/>
      <c r="Y146" s="29"/>
      <c r="Z146" s="133"/>
      <c r="AA146" s="213"/>
      <c r="AB146" s="133"/>
      <c r="AC146" s="29"/>
      <c r="AD146" s="29"/>
      <c r="AE146" s="29"/>
      <c r="AF146" s="29"/>
      <c r="AG146" s="29"/>
      <c r="AH146" s="29"/>
      <c r="AI146" s="133"/>
      <c r="AJ146" s="29"/>
      <c r="AK146" s="64"/>
      <c r="AL146" s="29"/>
      <c r="AM146" s="29"/>
      <c r="AN146" s="29"/>
      <c r="AO146" s="29"/>
      <c r="AP146" s="29"/>
      <c r="AQ146" s="29"/>
      <c r="AR146" s="29"/>
      <c r="AS146" s="29"/>
      <c r="AT146" s="29"/>
      <c r="AU146" s="310"/>
      <c r="AV146" s="29"/>
      <c r="BA146" s="29"/>
    </row>
    <row r="147" spans="1:53" ht="12.75">
      <c r="A147" s="1"/>
      <c r="C147" s="1"/>
      <c r="D147" s="15"/>
      <c r="E147" s="29"/>
      <c r="F147" s="29"/>
      <c r="G147" s="213"/>
      <c r="H147" s="29"/>
      <c r="I147" s="29"/>
      <c r="J147" s="61"/>
      <c r="K147" s="29"/>
      <c r="L147" s="29"/>
      <c r="M147" s="64"/>
      <c r="N147" s="29"/>
      <c r="O147" s="258"/>
      <c r="P147" s="258"/>
      <c r="Q147" s="29"/>
      <c r="R147" s="213"/>
      <c r="S147" s="29"/>
      <c r="T147" s="29"/>
      <c r="U147" s="29"/>
      <c r="V147" s="29"/>
      <c r="W147" s="133"/>
      <c r="X147" s="133"/>
      <c r="Y147" s="29"/>
      <c r="Z147" s="133"/>
      <c r="AA147" s="213"/>
      <c r="AB147" s="133"/>
      <c r="AC147" s="29"/>
      <c r="AD147" s="29"/>
      <c r="AE147" s="29"/>
      <c r="AF147" s="29"/>
      <c r="AG147" s="29"/>
      <c r="AH147" s="29"/>
      <c r="AI147" s="133"/>
      <c r="AJ147" s="29"/>
      <c r="AK147" s="64"/>
      <c r="AL147" s="29"/>
      <c r="AM147" s="29"/>
      <c r="AN147" s="29"/>
      <c r="AO147" s="29"/>
      <c r="AP147" s="29"/>
      <c r="AQ147" s="29"/>
      <c r="AR147" s="29"/>
      <c r="AS147" s="29"/>
      <c r="AT147" s="29"/>
      <c r="AU147" s="310"/>
      <c r="AV147" s="29"/>
      <c r="BA147" s="29"/>
    </row>
    <row r="148" spans="1:53" ht="12.75">
      <c r="A148" s="1"/>
      <c r="C148" s="1"/>
      <c r="D148" s="15"/>
      <c r="E148" s="29"/>
      <c r="F148" s="29"/>
      <c r="G148" s="213"/>
      <c r="H148" s="29"/>
      <c r="I148" s="29"/>
      <c r="J148" s="61"/>
      <c r="K148" s="29"/>
      <c r="L148" s="29" t="s">
        <v>171</v>
      </c>
      <c r="M148" s="64"/>
      <c r="N148" s="29"/>
      <c r="O148" s="258"/>
      <c r="P148" s="258"/>
      <c r="Q148" s="29"/>
      <c r="R148" s="213"/>
      <c r="S148" s="29"/>
      <c r="T148" s="29"/>
      <c r="U148" s="29"/>
      <c r="V148" s="29"/>
      <c r="W148" s="133"/>
      <c r="X148" s="133"/>
      <c r="Y148" s="29"/>
      <c r="Z148" s="133"/>
      <c r="AA148" s="213"/>
      <c r="AB148" s="133"/>
      <c r="AC148" s="29"/>
      <c r="AD148" s="29"/>
      <c r="AE148" s="29"/>
      <c r="AF148" s="29"/>
      <c r="AG148" s="29"/>
      <c r="AH148" s="29"/>
      <c r="AI148" s="133"/>
      <c r="AJ148" s="29"/>
      <c r="AK148" s="64"/>
      <c r="AL148" s="29"/>
      <c r="AM148" s="29"/>
      <c r="AN148" s="29"/>
      <c r="AO148" s="29"/>
      <c r="AP148" s="29"/>
      <c r="AQ148" s="29"/>
      <c r="AR148" s="29"/>
      <c r="AS148" s="29"/>
      <c r="AT148" s="29"/>
      <c r="AU148" s="310"/>
      <c r="AV148" s="29"/>
      <c r="BA148" s="29"/>
    </row>
    <row r="149" spans="1:53" ht="12.75">
      <c r="A149" s="1"/>
      <c r="C149" s="1"/>
      <c r="D149" s="15"/>
      <c r="E149" s="29"/>
      <c r="F149" s="29"/>
      <c r="G149" s="213"/>
      <c r="H149" s="29"/>
      <c r="I149" s="29"/>
      <c r="J149" s="61"/>
      <c r="K149" s="29"/>
      <c r="L149" s="29"/>
      <c r="M149" s="64"/>
      <c r="N149" s="29"/>
      <c r="O149" s="258"/>
      <c r="P149" s="258"/>
      <c r="Q149" s="29"/>
      <c r="R149" s="213"/>
      <c r="S149" s="29"/>
      <c r="T149" s="29"/>
      <c r="U149" s="29"/>
      <c r="V149" s="29"/>
      <c r="W149" s="133"/>
      <c r="X149" s="133"/>
      <c r="Y149" s="29"/>
      <c r="Z149" s="133"/>
      <c r="AA149" s="213"/>
      <c r="AB149" s="133"/>
      <c r="AC149" s="29"/>
      <c r="AD149" s="29"/>
      <c r="AE149" s="29"/>
      <c r="AF149" s="29"/>
      <c r="AG149" s="29"/>
      <c r="AH149" s="29"/>
      <c r="AI149" s="133"/>
      <c r="AJ149" s="29"/>
      <c r="AK149" s="64"/>
      <c r="AL149" s="29"/>
      <c r="AM149" s="29"/>
      <c r="AN149" s="29"/>
      <c r="AO149" s="29"/>
      <c r="AP149" s="29"/>
      <c r="AQ149" s="29"/>
      <c r="AR149" s="29"/>
      <c r="AS149" s="29"/>
      <c r="AT149" s="29"/>
      <c r="AU149" s="310"/>
      <c r="AV149" s="29"/>
      <c r="BA149" s="29"/>
    </row>
    <row r="150" spans="1:53" ht="12.75">
      <c r="A150" s="1"/>
      <c r="C150" s="1"/>
      <c r="D150" s="15"/>
      <c r="E150" s="29"/>
      <c r="F150" s="29"/>
      <c r="G150" s="213"/>
      <c r="H150" s="29"/>
      <c r="I150" s="29"/>
      <c r="J150" s="61"/>
      <c r="K150" s="29"/>
      <c r="L150" s="29"/>
      <c r="M150" s="64"/>
      <c r="N150" s="29"/>
      <c r="O150" s="258"/>
      <c r="P150" s="258"/>
      <c r="Q150" s="29"/>
      <c r="R150" s="213"/>
      <c r="S150" s="29"/>
      <c r="T150" s="29"/>
      <c r="U150" s="29"/>
      <c r="V150" s="29"/>
      <c r="W150" s="133"/>
      <c r="X150" s="133"/>
      <c r="Y150" s="29"/>
      <c r="Z150" s="133"/>
      <c r="AA150" s="213"/>
      <c r="AB150" s="133"/>
      <c r="AC150" s="29"/>
      <c r="AD150" s="29"/>
      <c r="AE150" s="29"/>
      <c r="AF150" s="29"/>
      <c r="AG150" s="29"/>
      <c r="AH150" s="29"/>
      <c r="AI150" s="133"/>
      <c r="AJ150" s="29"/>
      <c r="AK150" s="64"/>
      <c r="AL150" s="29"/>
      <c r="AM150" s="29"/>
      <c r="AN150" s="29"/>
      <c r="AO150" s="29"/>
      <c r="AP150" s="29"/>
      <c r="AQ150" s="29"/>
      <c r="AR150" s="29"/>
      <c r="AS150" s="29"/>
      <c r="AT150" s="29"/>
      <c r="AU150" s="310"/>
      <c r="AV150" s="29"/>
      <c r="BA150" s="29"/>
    </row>
    <row r="151" spans="1:53" ht="12.75">
      <c r="A151" s="1"/>
      <c r="C151" s="1"/>
      <c r="D151" s="15"/>
      <c r="E151" s="29"/>
      <c r="F151" s="29"/>
      <c r="G151" s="213"/>
      <c r="H151" s="29"/>
      <c r="I151" s="29"/>
      <c r="J151" s="61"/>
      <c r="K151" s="29"/>
      <c r="L151" s="29"/>
      <c r="M151" s="64"/>
      <c r="N151" s="29"/>
      <c r="O151" s="258"/>
      <c r="P151" s="258"/>
      <c r="Q151" s="29"/>
      <c r="R151" s="213"/>
      <c r="S151" s="29"/>
      <c r="T151" s="29"/>
      <c r="U151" s="29"/>
      <c r="V151" s="29"/>
      <c r="W151" s="133"/>
      <c r="X151" s="133"/>
      <c r="Y151" s="29"/>
      <c r="Z151" s="133"/>
      <c r="AA151" s="213"/>
      <c r="AB151" s="133"/>
      <c r="AC151" s="29"/>
      <c r="AD151" s="29"/>
      <c r="AE151" s="29"/>
      <c r="AF151" s="29"/>
      <c r="AG151" s="29"/>
      <c r="AH151" s="29"/>
      <c r="AI151" s="133"/>
      <c r="AJ151" s="29"/>
      <c r="AK151" s="64"/>
      <c r="AL151" s="29"/>
      <c r="AM151" s="29"/>
      <c r="AN151" s="29"/>
      <c r="AO151" s="29"/>
      <c r="AP151" s="29"/>
      <c r="AQ151" s="29"/>
      <c r="AR151" s="29"/>
      <c r="AS151" s="29"/>
      <c r="AT151" s="29"/>
      <c r="AU151" s="310"/>
      <c r="AV151" s="29"/>
      <c r="BA151" s="29"/>
    </row>
    <row r="152" spans="1:53" ht="12.75">
      <c r="A152" s="1"/>
      <c r="C152" s="1"/>
      <c r="D152" s="15"/>
      <c r="E152" s="29"/>
      <c r="F152" s="29"/>
      <c r="G152" s="213"/>
      <c r="H152" s="29"/>
      <c r="I152" s="29"/>
      <c r="J152" s="61"/>
      <c r="K152" s="29"/>
      <c r="L152" s="29"/>
      <c r="M152" s="64"/>
      <c r="N152" s="29"/>
      <c r="O152" s="258"/>
      <c r="P152" s="258"/>
      <c r="Q152" s="29"/>
      <c r="R152" s="213"/>
      <c r="S152" s="29"/>
      <c r="T152" s="29"/>
      <c r="U152" s="29"/>
      <c r="V152" s="29"/>
      <c r="W152" s="133"/>
      <c r="X152" s="133"/>
      <c r="Y152" s="29"/>
      <c r="Z152" s="133"/>
      <c r="AA152" s="213"/>
      <c r="AB152" s="133"/>
      <c r="AC152" s="29"/>
      <c r="AD152" s="29"/>
      <c r="AE152" s="29"/>
      <c r="AF152" s="29"/>
      <c r="AG152" s="29"/>
      <c r="AH152" s="29"/>
      <c r="AI152" s="133"/>
      <c r="AJ152" s="29"/>
      <c r="AK152" s="64"/>
      <c r="AL152" s="29"/>
      <c r="AM152" s="29"/>
      <c r="AN152" s="29"/>
      <c r="AO152" s="29"/>
      <c r="AP152" s="29"/>
      <c r="AQ152" s="29"/>
      <c r="AR152" s="29"/>
      <c r="AS152" s="29"/>
      <c r="AT152" s="29"/>
      <c r="AU152" s="310"/>
      <c r="AV152" s="29"/>
      <c r="BA152" s="29"/>
    </row>
    <row r="153" spans="1:53" ht="12.75">
      <c r="A153" s="1"/>
      <c r="C153" s="1"/>
      <c r="D153" s="15"/>
      <c r="E153" s="29"/>
      <c r="F153" s="29"/>
      <c r="G153" s="213"/>
      <c r="H153" s="29"/>
      <c r="I153" s="29"/>
      <c r="J153" s="61"/>
      <c r="K153" s="29"/>
      <c r="L153" s="29"/>
      <c r="M153" s="64"/>
      <c r="N153" s="29"/>
      <c r="O153" s="258"/>
      <c r="P153" s="258"/>
      <c r="Q153" s="29"/>
      <c r="R153" s="213"/>
      <c r="S153" s="29"/>
      <c r="T153" s="29"/>
      <c r="U153" s="29"/>
      <c r="V153" s="29"/>
      <c r="W153" s="133"/>
      <c r="X153" s="133"/>
      <c r="Y153" s="29"/>
      <c r="Z153" s="133"/>
      <c r="AA153" s="213"/>
      <c r="AB153" s="133"/>
      <c r="AC153" s="29"/>
      <c r="AD153" s="29"/>
      <c r="AE153" s="29"/>
      <c r="AF153" s="29"/>
      <c r="AG153" s="29"/>
      <c r="AH153" s="29"/>
      <c r="AI153" s="133"/>
      <c r="AJ153" s="29"/>
      <c r="AK153" s="64"/>
      <c r="AL153" s="29"/>
      <c r="AM153" s="29"/>
      <c r="AN153" s="29"/>
      <c r="AO153" s="29"/>
      <c r="AP153" s="29"/>
      <c r="AQ153" s="29"/>
      <c r="AR153" s="29"/>
      <c r="AS153" s="29"/>
      <c r="AT153" s="29"/>
      <c r="AU153" s="310"/>
      <c r="AV153" s="29"/>
      <c r="BA153" s="29"/>
    </row>
    <row r="154" spans="1:53" ht="12.75">
      <c r="A154" s="1"/>
      <c r="C154" s="1"/>
      <c r="D154" s="15"/>
      <c r="E154" s="29"/>
      <c r="F154" s="29"/>
      <c r="G154" s="213"/>
      <c r="H154" s="29"/>
      <c r="I154" s="29"/>
      <c r="J154" s="61"/>
      <c r="K154" s="29"/>
      <c r="L154" s="29"/>
      <c r="M154" s="64"/>
      <c r="N154" s="29"/>
      <c r="O154" s="258"/>
      <c r="P154" s="258"/>
      <c r="Q154" s="29"/>
      <c r="R154" s="213"/>
      <c r="S154" s="29"/>
      <c r="T154" s="29"/>
      <c r="U154" s="29"/>
      <c r="V154" s="29"/>
      <c r="W154" s="133"/>
      <c r="X154" s="133"/>
      <c r="Y154" s="29"/>
      <c r="Z154" s="133"/>
      <c r="AA154" s="213"/>
      <c r="AB154" s="133"/>
      <c r="AC154" s="29"/>
      <c r="AD154" s="29"/>
      <c r="AE154" s="29"/>
      <c r="AF154" s="29"/>
      <c r="AG154" s="29"/>
      <c r="AH154" s="29"/>
      <c r="AI154" s="133"/>
      <c r="AJ154" s="29"/>
      <c r="AK154" s="64"/>
      <c r="AL154" s="29"/>
      <c r="AM154" s="29"/>
      <c r="AN154" s="29"/>
      <c r="AO154" s="29"/>
      <c r="AP154" s="29"/>
      <c r="AQ154" s="29"/>
      <c r="AR154" s="29"/>
      <c r="AS154" s="29"/>
      <c r="AT154" s="29"/>
      <c r="AU154" s="310"/>
      <c r="AV154" s="29"/>
      <c r="BA154" s="29"/>
    </row>
    <row r="155" spans="1:53" ht="12.75">
      <c r="A155" s="1"/>
      <c r="C155" s="1"/>
      <c r="D155" s="15"/>
      <c r="E155" s="29"/>
      <c r="F155" s="29"/>
      <c r="G155" s="213"/>
      <c r="H155" s="29"/>
      <c r="I155" s="29"/>
      <c r="J155" s="61"/>
      <c r="K155" s="29"/>
      <c r="L155" s="29"/>
      <c r="M155" s="64"/>
      <c r="N155" s="29"/>
      <c r="O155" s="258"/>
      <c r="P155" s="258"/>
      <c r="Q155" s="29"/>
      <c r="R155" s="213"/>
      <c r="S155" s="29"/>
      <c r="T155" s="29"/>
      <c r="U155" s="29"/>
      <c r="V155" s="29"/>
      <c r="W155" s="133"/>
      <c r="X155" s="133"/>
      <c r="Y155" s="29"/>
      <c r="Z155" s="133"/>
      <c r="AA155" s="213"/>
      <c r="AB155" s="133"/>
      <c r="AC155" s="29"/>
      <c r="AD155" s="29"/>
      <c r="AE155" s="29"/>
      <c r="AF155" s="29"/>
      <c r="AG155" s="29"/>
      <c r="AH155" s="29"/>
      <c r="AI155" s="133"/>
      <c r="AJ155" s="29"/>
      <c r="AK155" s="64"/>
      <c r="AL155" s="29"/>
      <c r="AM155" s="29"/>
      <c r="AN155" s="29"/>
      <c r="AO155" s="29"/>
      <c r="AP155" s="29"/>
      <c r="AQ155" s="29"/>
      <c r="AR155" s="29"/>
      <c r="AS155" s="29"/>
      <c r="AT155" s="29"/>
      <c r="AU155" s="310"/>
      <c r="AV155" s="29"/>
      <c r="BA155" s="29"/>
    </row>
    <row r="156" spans="1:53" ht="12.75">
      <c r="A156" s="1"/>
      <c r="C156" s="1"/>
      <c r="D156" s="15"/>
      <c r="E156" s="29"/>
      <c r="F156" s="29"/>
      <c r="G156" s="213"/>
      <c r="H156" s="29"/>
      <c r="I156" s="29"/>
      <c r="J156" s="61"/>
      <c r="K156" s="29"/>
      <c r="L156" s="29"/>
      <c r="M156" s="64"/>
      <c r="N156" s="29"/>
      <c r="O156" s="258"/>
      <c r="P156" s="258"/>
      <c r="Q156" s="29"/>
      <c r="R156" s="213"/>
      <c r="S156" s="29"/>
      <c r="T156" s="29"/>
      <c r="U156" s="29"/>
      <c r="V156" s="29"/>
      <c r="W156" s="133"/>
      <c r="X156" s="133"/>
      <c r="Y156" s="29"/>
      <c r="Z156" s="133"/>
      <c r="AA156" s="213"/>
      <c r="AB156" s="133"/>
      <c r="AC156" s="29"/>
      <c r="AD156" s="29"/>
      <c r="AE156" s="29"/>
      <c r="AF156" s="29"/>
      <c r="AG156" s="29"/>
      <c r="AH156" s="29"/>
      <c r="AI156" s="133"/>
      <c r="AJ156" s="29"/>
      <c r="AK156" s="64"/>
      <c r="AL156" s="29"/>
      <c r="AM156" s="29"/>
      <c r="AN156" s="29"/>
      <c r="AO156" s="29"/>
      <c r="AP156" s="29"/>
      <c r="AQ156" s="29"/>
      <c r="AR156" s="29"/>
      <c r="AS156" s="29"/>
      <c r="AT156" s="29"/>
      <c r="AU156" s="310"/>
      <c r="AV156" s="29"/>
      <c r="BA156" s="29"/>
    </row>
    <row r="157" spans="1:53" ht="12.75">
      <c r="A157" s="1"/>
      <c r="C157" s="1"/>
      <c r="D157" s="15"/>
      <c r="E157" s="29"/>
      <c r="F157" s="29"/>
      <c r="G157" s="213"/>
      <c r="H157" s="29"/>
      <c r="I157" s="29"/>
      <c r="J157" s="61"/>
      <c r="K157" s="29"/>
      <c r="L157" s="29"/>
      <c r="M157" s="64"/>
      <c r="N157" s="29"/>
      <c r="O157" s="258"/>
      <c r="P157" s="258"/>
      <c r="Q157" s="29"/>
      <c r="R157" s="213"/>
      <c r="S157" s="29"/>
      <c r="T157" s="29"/>
      <c r="U157" s="29"/>
      <c r="V157" s="29"/>
      <c r="W157" s="133"/>
      <c r="X157" s="133"/>
      <c r="Y157" s="29"/>
      <c r="Z157" s="133"/>
      <c r="AA157" s="213"/>
      <c r="AB157" s="133"/>
      <c r="AC157" s="29"/>
      <c r="AD157" s="29"/>
      <c r="AE157" s="29"/>
      <c r="AF157" s="29"/>
      <c r="AG157" s="29"/>
      <c r="AH157" s="29"/>
      <c r="AI157" s="133"/>
      <c r="AJ157" s="29"/>
      <c r="AK157" s="64"/>
      <c r="AL157" s="29"/>
      <c r="AM157" s="29"/>
      <c r="AN157" s="29"/>
      <c r="AO157" s="29"/>
      <c r="AP157" s="29"/>
      <c r="AQ157" s="29"/>
      <c r="AR157" s="29"/>
      <c r="AS157" s="29"/>
      <c r="AT157" s="29"/>
      <c r="AU157" s="310"/>
      <c r="AV157" s="29"/>
      <c r="BA157" s="29"/>
    </row>
    <row r="158" spans="1:53" ht="12.75">
      <c r="A158" s="1"/>
      <c r="C158" s="1"/>
      <c r="D158" s="15"/>
      <c r="E158" s="29"/>
      <c r="F158" s="29"/>
      <c r="G158" s="213"/>
      <c r="H158" s="29"/>
      <c r="I158" s="29"/>
      <c r="J158" s="61"/>
      <c r="K158" s="29"/>
      <c r="L158" s="29"/>
      <c r="M158" s="64"/>
      <c r="N158" s="29"/>
      <c r="O158" s="258"/>
      <c r="P158" s="258"/>
      <c r="Q158" s="29"/>
      <c r="R158" s="213"/>
      <c r="S158" s="29"/>
      <c r="T158" s="29"/>
      <c r="U158" s="29"/>
      <c r="V158" s="29"/>
      <c r="W158" s="133"/>
      <c r="X158" s="133"/>
      <c r="Y158" s="29"/>
      <c r="Z158" s="133"/>
      <c r="AA158" s="213"/>
      <c r="AB158" s="133"/>
      <c r="AC158" s="29"/>
      <c r="AD158" s="29"/>
      <c r="AE158" s="29"/>
      <c r="AF158" s="29"/>
      <c r="AG158" s="29"/>
      <c r="AH158" s="29"/>
      <c r="AI158" s="133"/>
      <c r="AJ158" s="29"/>
      <c r="AK158" s="64"/>
      <c r="AL158" s="29"/>
      <c r="AM158" s="29"/>
      <c r="AN158" s="29"/>
      <c r="AO158" s="29"/>
      <c r="AP158" s="29"/>
      <c r="AQ158" s="29"/>
      <c r="AR158" s="29"/>
      <c r="AS158" s="29"/>
      <c r="AT158" s="29"/>
      <c r="AU158" s="310"/>
      <c r="AV158" s="29"/>
      <c r="BA158" s="29"/>
    </row>
    <row r="159" spans="1:53" ht="12.75">
      <c r="A159" s="1"/>
      <c r="C159" s="1"/>
      <c r="D159" s="15"/>
      <c r="E159" s="29"/>
      <c r="F159" s="29"/>
      <c r="G159" s="213"/>
      <c r="H159" s="29"/>
      <c r="I159" s="29"/>
      <c r="J159" s="61"/>
      <c r="K159" s="29"/>
      <c r="L159" s="29"/>
      <c r="M159" s="64"/>
      <c r="N159" s="29"/>
      <c r="O159" s="258"/>
      <c r="P159" s="258"/>
      <c r="Q159" s="29"/>
      <c r="R159" s="213"/>
      <c r="S159" s="29"/>
      <c r="T159" s="29"/>
      <c r="U159" s="29"/>
      <c r="V159" s="29"/>
      <c r="W159" s="133"/>
      <c r="X159" s="133"/>
      <c r="Y159" s="29"/>
      <c r="Z159" s="133"/>
      <c r="AA159" s="213"/>
      <c r="AB159" s="133"/>
      <c r="AC159" s="29"/>
      <c r="AD159" s="29"/>
      <c r="AE159" s="29"/>
      <c r="AF159" s="29"/>
      <c r="AG159" s="29"/>
      <c r="AH159" s="29"/>
      <c r="AI159" s="133"/>
      <c r="AJ159" s="29"/>
      <c r="AK159" s="64"/>
      <c r="AL159" s="29"/>
      <c r="AM159" s="29"/>
      <c r="AN159" s="29"/>
      <c r="AO159" s="29"/>
      <c r="AP159" s="29"/>
      <c r="AQ159" s="29"/>
      <c r="AR159" s="29"/>
      <c r="AS159" s="29"/>
      <c r="AT159" s="29"/>
      <c r="AU159" s="310"/>
      <c r="AV159" s="29"/>
      <c r="BA159" s="29"/>
    </row>
    <row r="160" spans="1:53" ht="12.75">
      <c r="A160" s="1"/>
      <c r="C160" s="1"/>
      <c r="D160" s="15"/>
      <c r="E160" s="29"/>
      <c r="F160" s="29"/>
      <c r="G160" s="213"/>
      <c r="H160" s="29"/>
      <c r="I160" s="29"/>
      <c r="J160" s="61"/>
      <c r="K160" s="29"/>
      <c r="L160" s="29"/>
      <c r="M160" s="64"/>
      <c r="N160" s="29"/>
      <c r="O160" s="258"/>
      <c r="P160" s="258"/>
      <c r="Q160" s="29"/>
      <c r="R160" s="213"/>
      <c r="S160" s="29"/>
      <c r="T160" s="29"/>
      <c r="U160" s="29"/>
      <c r="V160" s="29"/>
      <c r="W160" s="133"/>
      <c r="X160" s="133"/>
      <c r="Y160" s="29"/>
      <c r="Z160" s="133"/>
      <c r="AA160" s="213"/>
      <c r="AB160" s="133"/>
      <c r="AC160" s="29"/>
      <c r="AD160" s="29"/>
      <c r="AE160" s="29"/>
      <c r="AF160" s="29"/>
      <c r="AG160" s="29"/>
      <c r="AH160" s="29"/>
      <c r="AI160" s="133"/>
      <c r="AJ160" s="29"/>
      <c r="AK160" s="64"/>
      <c r="AL160" s="29"/>
      <c r="AM160" s="29"/>
      <c r="AN160" s="29"/>
      <c r="AO160" s="29"/>
      <c r="AP160" s="29"/>
      <c r="AQ160" s="29"/>
      <c r="AR160" s="29"/>
      <c r="AS160" s="29"/>
      <c r="AT160" s="29"/>
      <c r="AU160" s="310"/>
      <c r="AV160" s="29"/>
      <c r="BA160" s="29"/>
    </row>
    <row r="161" spans="1:53" ht="12.75">
      <c r="A161" s="1"/>
      <c r="C161" s="1"/>
      <c r="D161" s="15"/>
      <c r="E161" s="29"/>
      <c r="F161" s="29"/>
      <c r="G161" s="213"/>
      <c r="H161" s="29"/>
      <c r="I161" s="29"/>
      <c r="J161" s="61"/>
      <c r="K161" s="29"/>
      <c r="L161" s="29"/>
      <c r="M161" s="64"/>
      <c r="N161" s="29"/>
      <c r="O161" s="258"/>
      <c r="P161" s="258"/>
      <c r="Q161" s="29"/>
      <c r="R161" s="213"/>
      <c r="S161" s="29"/>
      <c r="T161" s="29"/>
      <c r="U161" s="29"/>
      <c r="V161" s="29"/>
      <c r="W161" s="133"/>
      <c r="X161" s="133"/>
      <c r="Y161" s="29"/>
      <c r="Z161" s="133"/>
      <c r="AA161" s="213"/>
      <c r="AB161" s="133"/>
      <c r="AC161" s="29"/>
      <c r="AD161" s="29"/>
      <c r="AE161" s="29"/>
      <c r="AF161" s="29"/>
      <c r="AG161" s="29"/>
      <c r="AH161" s="29"/>
      <c r="AI161" s="133"/>
      <c r="AJ161" s="29"/>
      <c r="AK161" s="64"/>
      <c r="AL161" s="29"/>
      <c r="AM161" s="29"/>
      <c r="AN161" s="29"/>
      <c r="AO161" s="29"/>
      <c r="AP161" s="29"/>
      <c r="AQ161" s="29"/>
      <c r="AR161" s="29"/>
      <c r="AS161" s="29"/>
      <c r="AT161" s="29"/>
      <c r="AU161" s="310"/>
      <c r="AV161" s="29"/>
      <c r="BA161" s="29"/>
    </row>
    <row r="162" spans="1:53" ht="12.75">
      <c r="A162" s="1"/>
      <c r="C162" s="1"/>
      <c r="D162" s="15"/>
      <c r="E162" s="29"/>
      <c r="F162" s="29"/>
      <c r="G162" s="213"/>
      <c r="H162" s="29"/>
      <c r="I162" s="29"/>
      <c r="J162" s="61"/>
      <c r="K162" s="29"/>
      <c r="L162" s="29"/>
      <c r="M162" s="64"/>
      <c r="N162" s="29"/>
      <c r="O162" s="258"/>
      <c r="P162" s="258"/>
      <c r="Q162" s="29"/>
      <c r="R162" s="213"/>
      <c r="S162" s="29"/>
      <c r="T162" s="29"/>
      <c r="U162" s="29"/>
      <c r="V162" s="29"/>
      <c r="W162" s="133"/>
      <c r="X162" s="133"/>
      <c r="Y162" s="29"/>
      <c r="Z162" s="133"/>
      <c r="AA162" s="213"/>
      <c r="AB162" s="133"/>
      <c r="AC162" s="29"/>
      <c r="AD162" s="29"/>
      <c r="AE162" s="29"/>
      <c r="AF162" s="29"/>
      <c r="AG162" s="29"/>
      <c r="AH162" s="29"/>
      <c r="AI162" s="133"/>
      <c r="AJ162" s="29"/>
      <c r="AK162" s="64"/>
      <c r="AL162" s="29"/>
      <c r="AM162" s="29"/>
      <c r="AN162" s="29"/>
      <c r="AO162" s="29"/>
      <c r="AP162" s="29"/>
      <c r="AQ162" s="29"/>
      <c r="AR162" s="29"/>
      <c r="AS162" s="29"/>
      <c r="AT162" s="29"/>
      <c r="AU162" s="310"/>
      <c r="AV162" s="29"/>
      <c r="BA162" s="29"/>
    </row>
    <row r="163" spans="1:53" ht="12.75">
      <c r="A163" s="1"/>
      <c r="C163" s="1"/>
      <c r="D163" s="15"/>
      <c r="E163" s="29"/>
      <c r="F163" s="29"/>
      <c r="G163" s="213"/>
      <c r="H163" s="29"/>
      <c r="I163" s="29"/>
      <c r="J163" s="61"/>
      <c r="K163" s="29"/>
      <c r="L163" s="29"/>
      <c r="M163" s="64"/>
      <c r="N163" s="29"/>
      <c r="O163" s="258"/>
      <c r="P163" s="258"/>
      <c r="Q163" s="29"/>
      <c r="R163" s="213"/>
      <c r="S163" s="29"/>
      <c r="T163" s="29"/>
      <c r="U163" s="29"/>
      <c r="V163" s="29"/>
      <c r="W163" s="133"/>
      <c r="X163" s="133"/>
      <c r="Y163" s="29"/>
      <c r="Z163" s="133"/>
      <c r="AA163" s="213"/>
      <c r="AB163" s="133"/>
      <c r="AC163" s="29"/>
      <c r="AD163" s="29"/>
      <c r="AE163" s="29"/>
      <c r="AF163" s="29"/>
      <c r="AG163" s="29"/>
      <c r="AH163" s="29"/>
      <c r="AI163" s="133"/>
      <c r="AJ163" s="29"/>
      <c r="AK163" s="64"/>
      <c r="AL163" s="29"/>
      <c r="AM163" s="29"/>
      <c r="AN163" s="29"/>
      <c r="AO163" s="29"/>
      <c r="AP163" s="29"/>
      <c r="AQ163" s="29"/>
      <c r="AR163" s="29"/>
      <c r="AS163" s="29"/>
      <c r="AT163" s="29"/>
      <c r="AU163" s="310"/>
      <c r="AV163" s="29"/>
      <c r="BA163" s="29"/>
    </row>
    <row r="164" spans="1:53" ht="12.75">
      <c r="A164" s="1"/>
      <c r="C164" s="1"/>
      <c r="D164" s="15"/>
      <c r="E164" s="29"/>
      <c r="F164" s="29"/>
      <c r="G164" s="213"/>
      <c r="H164" s="29"/>
      <c r="I164" s="29"/>
      <c r="J164" s="61"/>
      <c r="K164" s="29"/>
      <c r="L164" s="29"/>
      <c r="M164" s="64"/>
      <c r="N164" s="29"/>
      <c r="O164" s="258"/>
      <c r="P164" s="258"/>
      <c r="Q164" s="29"/>
      <c r="R164" s="213"/>
      <c r="S164" s="29"/>
      <c r="T164" s="29"/>
      <c r="U164" s="29"/>
      <c r="V164" s="29"/>
      <c r="W164" s="133"/>
      <c r="X164" s="133"/>
      <c r="Y164" s="29"/>
      <c r="Z164" s="133"/>
      <c r="AA164" s="213"/>
      <c r="AB164" s="133"/>
      <c r="AC164" s="29"/>
      <c r="AD164" s="29"/>
      <c r="AE164" s="29"/>
      <c r="AF164" s="29"/>
      <c r="AG164" s="29"/>
      <c r="AH164" s="29"/>
      <c r="AI164" s="133"/>
      <c r="AJ164" s="29"/>
      <c r="AK164" s="64"/>
      <c r="AL164" s="29"/>
      <c r="AM164" s="29"/>
      <c r="AN164" s="29"/>
      <c r="AO164" s="29"/>
      <c r="AP164" s="29"/>
      <c r="AQ164" s="29"/>
      <c r="AR164" s="29"/>
      <c r="AS164" s="29"/>
      <c r="AT164" s="29"/>
      <c r="AU164" s="310"/>
      <c r="AV164" s="29"/>
      <c r="BA164" s="29"/>
    </row>
    <row r="165" spans="1:53" ht="12.75">
      <c r="A165" s="1"/>
      <c r="C165" s="1"/>
      <c r="D165" s="15"/>
      <c r="E165" s="29"/>
      <c r="F165" s="29"/>
      <c r="G165" s="213"/>
      <c r="H165" s="29"/>
      <c r="I165" s="29"/>
      <c r="J165" s="61"/>
      <c r="K165" s="29"/>
      <c r="L165" s="29"/>
      <c r="M165" s="64"/>
      <c r="N165" s="29"/>
      <c r="O165" s="258"/>
      <c r="P165" s="258"/>
      <c r="Q165" s="29"/>
      <c r="R165" s="213"/>
      <c r="S165" s="29"/>
      <c r="T165" s="29"/>
      <c r="U165" s="29"/>
      <c r="V165" s="29"/>
      <c r="W165" s="133"/>
      <c r="X165" s="133"/>
      <c r="Y165" s="29"/>
      <c r="Z165" s="133"/>
      <c r="AA165" s="213"/>
      <c r="AB165" s="133"/>
      <c r="AC165" s="29"/>
      <c r="AD165" s="29"/>
      <c r="AE165" s="29"/>
      <c r="AF165" s="29"/>
      <c r="AG165" s="29"/>
      <c r="AH165" s="29"/>
      <c r="AI165" s="133"/>
      <c r="AJ165" s="29"/>
      <c r="AK165" s="64"/>
      <c r="AL165" s="29"/>
      <c r="AM165" s="29"/>
      <c r="AN165" s="29"/>
      <c r="AO165" s="29"/>
      <c r="AP165" s="29"/>
      <c r="AQ165" s="29"/>
      <c r="AR165" s="29"/>
      <c r="AS165" s="29"/>
      <c r="AT165" s="29"/>
      <c r="AU165" s="310"/>
      <c r="AV165" s="29"/>
      <c r="BA165" s="29"/>
    </row>
    <row r="166" spans="1:53" ht="12.75">
      <c r="A166" s="1"/>
      <c r="C166" s="1"/>
      <c r="D166" s="15"/>
      <c r="E166" s="29"/>
      <c r="F166" s="29"/>
      <c r="G166" s="213"/>
      <c r="H166" s="29"/>
      <c r="I166" s="29"/>
      <c r="J166" s="61"/>
      <c r="K166" s="29"/>
      <c r="L166" s="29"/>
      <c r="M166" s="64"/>
      <c r="N166" s="29"/>
      <c r="O166" s="258"/>
      <c r="P166" s="258"/>
      <c r="Q166" s="29"/>
      <c r="R166" s="213"/>
      <c r="S166" s="29"/>
      <c r="T166" s="29"/>
      <c r="U166" s="29"/>
      <c r="V166" s="29"/>
      <c r="W166" s="133"/>
      <c r="X166" s="133"/>
      <c r="Y166" s="29"/>
      <c r="Z166" s="133"/>
      <c r="AA166" s="213"/>
      <c r="AB166" s="133"/>
      <c r="AC166" s="29"/>
      <c r="AD166" s="29"/>
      <c r="AE166" s="29"/>
      <c r="AF166" s="29"/>
      <c r="AG166" s="29"/>
      <c r="AH166" s="29"/>
      <c r="AI166" s="133"/>
      <c r="AJ166" s="29"/>
      <c r="AK166" s="64"/>
      <c r="AL166" s="29"/>
      <c r="AM166" s="29"/>
      <c r="AN166" s="29"/>
      <c r="AO166" s="29"/>
      <c r="AP166" s="29"/>
      <c r="AQ166" s="29"/>
      <c r="AR166" s="29"/>
      <c r="AS166" s="29"/>
      <c r="AT166" s="29"/>
      <c r="AU166" s="310"/>
      <c r="AV166" s="29"/>
      <c r="BA166" s="29"/>
    </row>
    <row r="167" spans="1:53" ht="12.75">
      <c r="A167" s="1"/>
      <c r="C167" s="1"/>
      <c r="D167" s="15"/>
      <c r="E167" s="29"/>
      <c r="F167" s="29"/>
      <c r="G167" s="213"/>
      <c r="H167" s="29"/>
      <c r="I167" s="29"/>
      <c r="J167" s="61"/>
      <c r="K167" s="29"/>
      <c r="L167" s="29"/>
      <c r="M167" s="64"/>
      <c r="N167" s="29"/>
      <c r="O167" s="258"/>
      <c r="P167" s="258"/>
      <c r="Q167" s="29"/>
      <c r="R167" s="213"/>
      <c r="S167" s="29"/>
      <c r="T167" s="29"/>
      <c r="U167" s="29"/>
      <c r="V167" s="29"/>
      <c r="W167" s="133"/>
      <c r="X167" s="133"/>
      <c r="Y167" s="29"/>
      <c r="Z167" s="133"/>
      <c r="AA167" s="213"/>
      <c r="AB167" s="133"/>
      <c r="AC167" s="29"/>
      <c r="AD167" s="29"/>
      <c r="AE167" s="29"/>
      <c r="AF167" s="29"/>
      <c r="AG167" s="29"/>
      <c r="AH167" s="29"/>
      <c r="AI167" s="133"/>
      <c r="AJ167" s="29"/>
      <c r="AK167" s="64"/>
      <c r="AL167" s="29"/>
      <c r="AM167" s="29"/>
      <c r="AN167" s="29"/>
      <c r="AO167" s="29"/>
      <c r="AP167" s="29"/>
      <c r="AQ167" s="29"/>
      <c r="AR167" s="29"/>
      <c r="AS167" s="29"/>
      <c r="AT167" s="29"/>
      <c r="AU167" s="310"/>
      <c r="AV167" s="29"/>
      <c r="BA167" s="29"/>
    </row>
    <row r="168" spans="1:53" ht="12.75">
      <c r="A168" s="1"/>
      <c r="C168" s="1"/>
      <c r="D168" s="15"/>
      <c r="E168" s="29"/>
      <c r="F168" s="29"/>
      <c r="G168" s="213"/>
      <c r="H168" s="29"/>
      <c r="I168" s="29"/>
      <c r="J168" s="61"/>
      <c r="K168" s="29"/>
      <c r="L168" s="29"/>
      <c r="M168" s="64"/>
      <c r="N168" s="29"/>
      <c r="O168" s="258"/>
      <c r="P168" s="258"/>
      <c r="Q168" s="29"/>
      <c r="R168" s="213"/>
      <c r="S168" s="29"/>
      <c r="T168" s="29"/>
      <c r="U168" s="29"/>
      <c r="V168" s="29"/>
      <c r="W168" s="133"/>
      <c r="X168" s="133"/>
      <c r="Y168" s="29"/>
      <c r="Z168" s="133"/>
      <c r="AA168" s="213"/>
      <c r="AB168" s="133"/>
      <c r="AC168" s="29"/>
      <c r="AD168" s="29"/>
      <c r="AE168" s="29"/>
      <c r="AF168" s="29"/>
      <c r="AG168" s="29"/>
      <c r="AH168" s="29"/>
      <c r="AI168" s="133"/>
      <c r="AJ168" s="29"/>
      <c r="AK168" s="64"/>
      <c r="AL168" s="29"/>
      <c r="AM168" s="29"/>
      <c r="AN168" s="29"/>
      <c r="AO168" s="29"/>
      <c r="AP168" s="29"/>
      <c r="AQ168" s="29"/>
      <c r="AR168" s="29"/>
      <c r="AS168" s="29"/>
      <c r="AT168" s="29"/>
      <c r="AU168" s="310"/>
      <c r="AV168" s="29"/>
      <c r="BA168" s="29"/>
    </row>
    <row r="169" spans="1:53" ht="12.75">
      <c r="A169" s="1"/>
      <c r="C169" s="1"/>
      <c r="D169" s="15"/>
      <c r="E169" s="29"/>
      <c r="F169" s="29"/>
      <c r="G169" s="213"/>
      <c r="H169" s="29"/>
      <c r="I169" s="29"/>
      <c r="J169" s="61"/>
      <c r="K169" s="29"/>
      <c r="L169" s="29"/>
      <c r="M169" s="64"/>
      <c r="N169" s="29"/>
      <c r="O169" s="258"/>
      <c r="P169" s="258"/>
      <c r="Q169" s="29"/>
      <c r="R169" s="213"/>
      <c r="S169" s="29"/>
      <c r="T169" s="29"/>
      <c r="U169" s="29"/>
      <c r="V169" s="29"/>
      <c r="W169" s="133"/>
      <c r="X169" s="133"/>
      <c r="Y169" s="29"/>
      <c r="Z169" s="133"/>
      <c r="AA169" s="213"/>
      <c r="AB169" s="133"/>
      <c r="AC169" s="29"/>
      <c r="AD169" s="29"/>
      <c r="AE169" s="29"/>
      <c r="AF169" s="29"/>
      <c r="AG169" s="29"/>
      <c r="AH169" s="29"/>
      <c r="AI169" s="133"/>
      <c r="AJ169" s="29"/>
      <c r="AK169" s="64"/>
      <c r="AL169" s="29"/>
      <c r="AM169" s="29"/>
      <c r="AN169" s="29"/>
      <c r="AO169" s="29"/>
      <c r="AP169" s="29"/>
      <c r="AQ169" s="29"/>
      <c r="AR169" s="29"/>
      <c r="AS169" s="29"/>
      <c r="AT169" s="29"/>
      <c r="AU169" s="310"/>
      <c r="AV169" s="29"/>
      <c r="BA169" s="29"/>
    </row>
    <row r="170" spans="1:53" ht="12.75">
      <c r="A170" s="1"/>
      <c r="C170" s="1"/>
      <c r="D170" s="15"/>
      <c r="E170" s="29"/>
      <c r="F170" s="29"/>
      <c r="G170" s="213"/>
      <c r="H170" s="29"/>
      <c r="I170" s="29"/>
      <c r="J170" s="61"/>
      <c r="K170" s="29"/>
      <c r="L170" s="29"/>
      <c r="M170" s="64"/>
      <c r="N170" s="29"/>
      <c r="O170" s="258"/>
      <c r="P170" s="258"/>
      <c r="Q170" s="29"/>
      <c r="R170" s="213"/>
      <c r="S170" s="29"/>
      <c r="T170" s="29"/>
      <c r="U170" s="29"/>
      <c r="V170" s="29"/>
      <c r="W170" s="133"/>
      <c r="X170" s="133"/>
      <c r="Y170" s="29"/>
      <c r="Z170" s="133"/>
      <c r="AA170" s="213"/>
      <c r="AB170" s="133"/>
      <c r="AC170" s="29"/>
      <c r="AD170" s="29"/>
      <c r="AE170" s="29"/>
      <c r="AF170" s="29"/>
      <c r="AG170" s="29"/>
      <c r="AH170" s="29"/>
      <c r="AI170" s="133"/>
      <c r="AJ170" s="29"/>
      <c r="AK170" s="64"/>
      <c r="AL170" s="29"/>
      <c r="AM170" s="29"/>
      <c r="AN170" s="29"/>
      <c r="AO170" s="29"/>
      <c r="AP170" s="29"/>
      <c r="AQ170" s="29"/>
      <c r="AR170" s="29"/>
      <c r="AS170" s="29"/>
      <c r="AT170" s="29"/>
      <c r="AU170" s="310"/>
      <c r="AV170" s="29"/>
      <c r="BA170" s="29"/>
    </row>
    <row r="171" spans="1:53" ht="12.75">
      <c r="A171" s="1"/>
      <c r="C171" s="1"/>
      <c r="D171" s="15"/>
      <c r="E171" s="29"/>
      <c r="F171" s="29"/>
      <c r="G171" s="213"/>
      <c r="H171" s="29"/>
      <c r="I171" s="29"/>
      <c r="J171" s="61"/>
      <c r="K171" s="29"/>
      <c r="L171" s="29"/>
      <c r="M171" s="64"/>
      <c r="N171" s="29"/>
      <c r="O171" s="258"/>
      <c r="P171" s="258"/>
      <c r="Q171" s="29"/>
      <c r="R171" s="213"/>
      <c r="S171" s="29"/>
      <c r="T171" s="29"/>
      <c r="U171" s="29"/>
      <c r="V171" s="29"/>
      <c r="W171" s="133"/>
      <c r="X171" s="133"/>
      <c r="Y171" s="29"/>
      <c r="Z171" s="133"/>
      <c r="AA171" s="213"/>
      <c r="AB171" s="133"/>
      <c r="AC171" s="29"/>
      <c r="AD171" s="29"/>
      <c r="AE171" s="29"/>
      <c r="AF171" s="29"/>
      <c r="AG171" s="29"/>
      <c r="AH171" s="29"/>
      <c r="AI171" s="133"/>
      <c r="AJ171" s="29"/>
      <c r="AK171" s="64"/>
      <c r="AL171" s="29"/>
      <c r="AM171" s="29"/>
      <c r="AN171" s="29"/>
      <c r="AO171" s="29"/>
      <c r="AP171" s="29"/>
      <c r="AQ171" s="29"/>
      <c r="AR171" s="29"/>
      <c r="AS171" s="29"/>
      <c r="AT171" s="29"/>
      <c r="AU171" s="310"/>
      <c r="AV171" s="29"/>
      <c r="BA171" s="29"/>
    </row>
    <row r="172" spans="1:53" ht="12.75">
      <c r="A172" s="1"/>
      <c r="C172" s="1"/>
      <c r="D172" s="15"/>
      <c r="E172" s="29"/>
      <c r="F172" s="29"/>
      <c r="G172" s="213"/>
      <c r="H172" s="29"/>
      <c r="I172" s="29"/>
      <c r="J172" s="61"/>
      <c r="K172" s="29"/>
      <c r="L172" s="29"/>
      <c r="M172" s="64"/>
      <c r="N172" s="29"/>
      <c r="O172" s="258"/>
      <c r="P172" s="258"/>
      <c r="Q172" s="29"/>
      <c r="R172" s="213"/>
      <c r="S172" s="29"/>
      <c r="T172" s="29"/>
      <c r="U172" s="29"/>
      <c r="V172" s="29"/>
      <c r="W172" s="133"/>
      <c r="X172" s="133"/>
      <c r="Y172" s="29"/>
      <c r="Z172" s="133"/>
      <c r="AA172" s="213"/>
      <c r="AB172" s="133"/>
      <c r="AC172" s="29"/>
      <c r="AD172" s="29"/>
      <c r="AE172" s="29"/>
      <c r="AF172" s="29"/>
      <c r="AG172" s="29"/>
      <c r="AH172" s="29"/>
      <c r="AI172" s="133"/>
      <c r="AJ172" s="29"/>
      <c r="AK172" s="64"/>
      <c r="AL172" s="29"/>
      <c r="AM172" s="29"/>
      <c r="AN172" s="29"/>
      <c r="AO172" s="29"/>
      <c r="AP172" s="29"/>
      <c r="AQ172" s="29"/>
      <c r="AR172" s="29"/>
      <c r="AS172" s="29"/>
      <c r="AT172" s="29"/>
      <c r="AU172" s="310"/>
      <c r="AV172" s="29"/>
      <c r="BA172" s="29"/>
    </row>
    <row r="173" spans="1:53" ht="12.75">
      <c r="A173" s="1"/>
      <c r="C173" s="1"/>
      <c r="D173" s="15"/>
      <c r="E173" s="29"/>
      <c r="F173" s="29"/>
      <c r="G173" s="213"/>
      <c r="H173" s="29"/>
      <c r="I173" s="29"/>
      <c r="J173" s="61"/>
      <c r="K173" s="29"/>
      <c r="L173" s="29"/>
      <c r="M173" s="64"/>
      <c r="N173" s="29"/>
      <c r="O173" s="258"/>
      <c r="P173" s="258"/>
      <c r="Q173" s="29"/>
      <c r="R173" s="213"/>
      <c r="S173" s="29"/>
      <c r="T173" s="29"/>
      <c r="U173" s="29"/>
      <c r="V173" s="29"/>
      <c r="W173" s="133"/>
      <c r="X173" s="133"/>
      <c r="Y173" s="29"/>
      <c r="Z173" s="133"/>
      <c r="AA173" s="213"/>
      <c r="AB173" s="133"/>
      <c r="AC173" s="29"/>
      <c r="AD173" s="29"/>
      <c r="AE173" s="29"/>
      <c r="AF173" s="29"/>
      <c r="AG173" s="29"/>
      <c r="AH173" s="29"/>
      <c r="AI173" s="133"/>
      <c r="AJ173" s="29"/>
      <c r="AK173" s="64"/>
      <c r="AL173" s="29"/>
      <c r="AM173" s="29"/>
      <c r="AN173" s="29"/>
      <c r="AO173" s="29"/>
      <c r="AP173" s="29"/>
      <c r="AQ173" s="29"/>
      <c r="AR173" s="29"/>
      <c r="AS173" s="29"/>
      <c r="AT173" s="29"/>
      <c r="AU173" s="310"/>
      <c r="AV173" s="29"/>
      <c r="BA173" s="29"/>
    </row>
    <row r="174" spans="1:53" ht="12.75">
      <c r="A174" s="1"/>
      <c r="C174" s="1"/>
      <c r="D174" s="15"/>
      <c r="E174" s="29"/>
      <c r="F174" s="29"/>
      <c r="G174" s="213"/>
      <c r="H174" s="29"/>
      <c r="I174" s="29"/>
      <c r="J174" s="61"/>
      <c r="K174" s="29"/>
      <c r="L174" s="29"/>
      <c r="M174" s="64"/>
      <c r="N174" s="29"/>
      <c r="O174" s="258"/>
      <c r="P174" s="258"/>
      <c r="Q174" s="29"/>
      <c r="R174" s="213"/>
      <c r="S174" s="29"/>
      <c r="T174" s="29"/>
      <c r="U174" s="29"/>
      <c r="V174" s="29"/>
      <c r="W174" s="133"/>
      <c r="X174" s="133"/>
      <c r="Y174" s="29"/>
      <c r="Z174" s="133"/>
      <c r="AA174" s="213"/>
      <c r="AB174" s="133"/>
      <c r="AC174" s="29"/>
      <c r="AD174" s="29"/>
      <c r="AE174" s="29"/>
      <c r="AF174" s="29"/>
      <c r="AG174" s="29"/>
      <c r="AH174" s="29"/>
      <c r="AI174" s="133"/>
      <c r="AJ174" s="29"/>
      <c r="AK174" s="64"/>
      <c r="AL174" s="29"/>
      <c r="AM174" s="29"/>
      <c r="AN174" s="29"/>
      <c r="AO174" s="29"/>
      <c r="AP174" s="29"/>
      <c r="AQ174" s="29"/>
      <c r="AR174" s="29"/>
      <c r="AS174" s="29"/>
      <c r="AT174" s="29"/>
      <c r="AU174" s="310"/>
      <c r="AV174" s="29"/>
      <c r="BA174" s="29"/>
    </row>
    <row r="175" spans="1:53" ht="12.75">
      <c r="A175" s="1"/>
      <c r="C175" s="1"/>
      <c r="D175" s="15"/>
      <c r="E175" s="29"/>
      <c r="F175" s="29"/>
      <c r="G175" s="213"/>
      <c r="H175" s="29"/>
      <c r="I175" s="29"/>
      <c r="J175" s="61"/>
      <c r="K175" s="29"/>
      <c r="L175" s="29"/>
      <c r="M175" s="64"/>
      <c r="N175" s="29"/>
      <c r="O175" s="258"/>
      <c r="P175" s="258"/>
      <c r="Q175" s="29"/>
      <c r="R175" s="213"/>
      <c r="S175" s="29"/>
      <c r="T175" s="29"/>
      <c r="U175" s="29"/>
      <c r="V175" s="29"/>
      <c r="W175" s="133"/>
      <c r="X175" s="133"/>
      <c r="Y175" s="29"/>
      <c r="Z175" s="133"/>
      <c r="AA175" s="213"/>
      <c r="AB175" s="133"/>
      <c r="AC175" s="29"/>
      <c r="AD175" s="29"/>
      <c r="AE175" s="29"/>
      <c r="AF175" s="29"/>
      <c r="AG175" s="29"/>
      <c r="AH175" s="29"/>
      <c r="AI175" s="133"/>
      <c r="AJ175" s="29"/>
      <c r="AK175" s="64"/>
      <c r="AL175" s="29"/>
      <c r="AM175" s="29"/>
      <c r="AN175" s="29"/>
      <c r="AO175" s="29"/>
      <c r="AP175" s="29"/>
      <c r="AQ175" s="29"/>
      <c r="AR175" s="29"/>
      <c r="AS175" s="29"/>
      <c r="AT175" s="29"/>
      <c r="AU175" s="310"/>
      <c r="AV175" s="29"/>
      <c r="BA175" s="29"/>
    </row>
    <row r="176" spans="1:53" ht="12.75">
      <c r="A176" s="1"/>
      <c r="C176" s="1"/>
      <c r="D176" s="15"/>
      <c r="E176" s="29"/>
      <c r="F176" s="29"/>
      <c r="G176" s="213"/>
      <c r="H176" s="29"/>
      <c r="I176" s="29"/>
      <c r="J176" s="61"/>
      <c r="K176" s="29"/>
      <c r="L176" s="29"/>
      <c r="M176" s="64"/>
      <c r="N176" s="29"/>
      <c r="O176" s="258"/>
      <c r="P176" s="258"/>
      <c r="Q176" s="29"/>
      <c r="R176" s="213"/>
      <c r="S176" s="29"/>
      <c r="T176" s="29"/>
      <c r="U176" s="29"/>
      <c r="V176" s="29"/>
      <c r="W176" s="133"/>
      <c r="X176" s="133"/>
      <c r="Y176" s="29"/>
      <c r="Z176" s="133"/>
      <c r="AA176" s="213"/>
      <c r="AB176" s="133"/>
      <c r="AC176" s="29"/>
      <c r="AD176" s="29"/>
      <c r="AE176" s="29"/>
      <c r="AF176" s="29"/>
      <c r="AG176" s="29"/>
      <c r="AH176" s="29"/>
      <c r="AI176" s="133"/>
      <c r="AJ176" s="29"/>
      <c r="AK176" s="64"/>
      <c r="AL176" s="29"/>
      <c r="AM176" s="29"/>
      <c r="AN176" s="29"/>
      <c r="AO176" s="29"/>
      <c r="AP176" s="29"/>
      <c r="AQ176" s="29"/>
      <c r="AR176" s="29"/>
      <c r="AS176" s="29"/>
      <c r="AT176" s="29"/>
      <c r="AU176" s="310"/>
      <c r="AV176" s="29"/>
      <c r="BA176" s="29"/>
    </row>
    <row r="177" spans="1:53" ht="12.75">
      <c r="A177" s="1"/>
      <c r="C177" s="1"/>
      <c r="D177" s="15"/>
      <c r="E177" s="29"/>
      <c r="F177" s="29"/>
      <c r="G177" s="213"/>
      <c r="H177" s="29"/>
      <c r="I177" s="29"/>
      <c r="J177" s="61"/>
      <c r="K177" s="29"/>
      <c r="L177" s="29"/>
      <c r="M177" s="64"/>
      <c r="N177" s="29"/>
      <c r="O177" s="258"/>
      <c r="P177" s="258"/>
      <c r="Q177" s="29"/>
      <c r="R177" s="213"/>
      <c r="S177" s="29"/>
      <c r="T177" s="29"/>
      <c r="U177" s="29"/>
      <c r="V177" s="29"/>
      <c r="W177" s="133"/>
      <c r="X177" s="133"/>
      <c r="Y177" s="29"/>
      <c r="Z177" s="133"/>
      <c r="AA177" s="213"/>
      <c r="AB177" s="133"/>
      <c r="AC177" s="29"/>
      <c r="AD177" s="29"/>
      <c r="AE177" s="29"/>
      <c r="AF177" s="29"/>
      <c r="AG177" s="29"/>
      <c r="AH177" s="29"/>
      <c r="AI177" s="133"/>
      <c r="AJ177" s="29"/>
      <c r="AK177" s="64"/>
      <c r="AL177" s="29"/>
      <c r="AM177" s="29"/>
      <c r="AN177" s="29"/>
      <c r="AO177" s="29"/>
      <c r="AP177" s="29"/>
      <c r="AQ177" s="29"/>
      <c r="AR177" s="29"/>
      <c r="AS177" s="29"/>
      <c r="AT177" s="29"/>
      <c r="AU177" s="310"/>
      <c r="AV177" s="29"/>
      <c r="BA177" s="29"/>
    </row>
    <row r="178" spans="1:53" ht="12.75">
      <c r="A178" s="1"/>
      <c r="C178" s="1"/>
      <c r="D178" s="15"/>
      <c r="E178" s="29"/>
      <c r="F178" s="29"/>
      <c r="G178" s="213"/>
      <c r="H178" s="29"/>
      <c r="I178" s="29"/>
      <c r="J178" s="61"/>
      <c r="K178" s="29"/>
      <c r="L178" s="29"/>
      <c r="M178" s="64"/>
      <c r="N178" s="29"/>
      <c r="O178" s="258"/>
      <c r="P178" s="258"/>
      <c r="Q178" s="29"/>
      <c r="R178" s="213"/>
      <c r="S178" s="29"/>
      <c r="T178" s="29"/>
      <c r="U178" s="29"/>
      <c r="V178" s="29"/>
      <c r="W178" s="133"/>
      <c r="X178" s="133"/>
      <c r="Y178" s="29"/>
      <c r="Z178" s="133"/>
      <c r="AA178" s="213"/>
      <c r="AB178" s="133"/>
      <c r="AC178" s="29"/>
      <c r="AD178" s="29"/>
      <c r="AE178" s="29"/>
      <c r="AF178" s="29"/>
      <c r="AG178" s="29"/>
      <c r="AH178" s="29"/>
      <c r="AI178" s="133"/>
      <c r="AJ178" s="29"/>
      <c r="AK178" s="64"/>
      <c r="AL178" s="29"/>
      <c r="AM178" s="29"/>
      <c r="AN178" s="29"/>
      <c r="AO178" s="29"/>
      <c r="AP178" s="29"/>
      <c r="AQ178" s="29"/>
      <c r="AR178" s="29"/>
      <c r="AS178" s="29"/>
      <c r="AT178" s="29"/>
      <c r="AU178" s="310"/>
      <c r="AV178" s="29"/>
      <c r="BA178" s="29"/>
    </row>
    <row r="179" spans="1:53" ht="12.75">
      <c r="A179" s="1"/>
      <c r="C179" s="1"/>
      <c r="D179" s="15"/>
      <c r="E179" s="29"/>
      <c r="F179" s="29"/>
      <c r="G179" s="213"/>
      <c r="H179" s="29"/>
      <c r="I179" s="29"/>
      <c r="J179" s="61"/>
      <c r="K179" s="29"/>
      <c r="L179" s="29"/>
      <c r="M179" s="64"/>
      <c r="N179" s="29"/>
      <c r="O179" s="258"/>
      <c r="P179" s="258"/>
      <c r="Q179" s="29"/>
      <c r="R179" s="213"/>
      <c r="S179" s="29"/>
      <c r="T179" s="29"/>
      <c r="U179" s="29"/>
      <c r="V179" s="29"/>
      <c r="W179" s="133"/>
      <c r="X179" s="133"/>
      <c r="Y179" s="29"/>
      <c r="Z179" s="133"/>
      <c r="AA179" s="213"/>
      <c r="AB179" s="133"/>
      <c r="AC179" s="29"/>
      <c r="AD179" s="29"/>
      <c r="AE179" s="29"/>
      <c r="AF179" s="29"/>
      <c r="AG179" s="29"/>
      <c r="AH179" s="29"/>
      <c r="AI179" s="133"/>
      <c r="AJ179" s="29"/>
      <c r="AK179" s="64"/>
      <c r="AL179" s="29"/>
      <c r="AM179" s="29"/>
      <c r="AN179" s="29"/>
      <c r="AO179" s="29"/>
      <c r="AP179" s="29"/>
      <c r="AQ179" s="29"/>
      <c r="AR179" s="29"/>
      <c r="AS179" s="29"/>
      <c r="AT179" s="29"/>
      <c r="AU179" s="310"/>
      <c r="AV179" s="29"/>
      <c r="BA179" s="29"/>
    </row>
    <row r="180" spans="1:53" ht="12.75">
      <c r="A180" s="1"/>
      <c r="C180" s="1"/>
      <c r="D180" s="15"/>
      <c r="E180" s="29"/>
      <c r="F180" s="29"/>
      <c r="G180" s="213"/>
      <c r="H180" s="29"/>
      <c r="I180" s="29"/>
      <c r="J180" s="61"/>
      <c r="K180" s="29"/>
      <c r="L180" s="29"/>
      <c r="M180" s="64"/>
      <c r="N180" s="29"/>
      <c r="O180" s="258"/>
      <c r="P180" s="258"/>
      <c r="Q180" s="29"/>
      <c r="R180" s="213"/>
      <c r="S180" s="29"/>
      <c r="T180" s="29"/>
      <c r="U180" s="29"/>
      <c r="V180" s="29"/>
      <c r="W180" s="133"/>
      <c r="X180" s="133"/>
      <c r="Y180" s="29"/>
      <c r="Z180" s="133"/>
      <c r="AA180" s="213"/>
      <c r="AB180" s="133"/>
      <c r="AC180" s="29"/>
      <c r="AD180" s="29"/>
      <c r="AE180" s="29"/>
      <c r="AF180" s="29"/>
      <c r="AG180" s="29"/>
      <c r="AH180" s="29"/>
      <c r="AI180" s="133"/>
      <c r="AJ180" s="29"/>
      <c r="AK180" s="64"/>
      <c r="AL180" s="29"/>
      <c r="AM180" s="29"/>
      <c r="AN180" s="29"/>
      <c r="AO180" s="29"/>
      <c r="AP180" s="29"/>
      <c r="AQ180" s="29"/>
      <c r="AR180" s="29"/>
      <c r="AS180" s="29"/>
      <c r="AT180" s="29"/>
      <c r="AU180" s="310"/>
      <c r="AV180" s="29"/>
      <c r="BA180" s="29"/>
    </row>
    <row r="181" spans="1:53" ht="12.75">
      <c r="A181" s="1"/>
      <c r="C181" s="1"/>
      <c r="D181" s="15"/>
      <c r="E181" s="29"/>
      <c r="F181" s="29"/>
      <c r="G181" s="213"/>
      <c r="H181" s="29"/>
      <c r="I181" s="29"/>
      <c r="J181" s="61"/>
      <c r="K181" s="29"/>
      <c r="L181" s="29"/>
      <c r="M181" s="64"/>
      <c r="N181" s="29"/>
      <c r="O181" s="258"/>
      <c r="P181" s="258"/>
      <c r="Q181" s="29"/>
      <c r="R181" s="213"/>
      <c r="S181" s="29"/>
      <c r="T181" s="29"/>
      <c r="U181" s="29"/>
      <c r="V181" s="29"/>
      <c r="W181" s="133"/>
      <c r="X181" s="133"/>
      <c r="Y181" s="29"/>
      <c r="Z181" s="133"/>
      <c r="AA181" s="213"/>
      <c r="AB181" s="133"/>
      <c r="AC181" s="29"/>
      <c r="AD181" s="29"/>
      <c r="AE181" s="29"/>
      <c r="AF181" s="29"/>
      <c r="AG181" s="29"/>
      <c r="AH181" s="29"/>
      <c r="AI181" s="133"/>
      <c r="AJ181" s="29"/>
      <c r="AK181" s="64"/>
      <c r="AL181" s="29"/>
      <c r="AM181" s="29"/>
      <c r="AN181" s="29"/>
      <c r="AO181" s="29"/>
      <c r="AP181" s="29"/>
      <c r="AQ181" s="29"/>
      <c r="AR181" s="29"/>
      <c r="AS181" s="29"/>
      <c r="AT181" s="29"/>
      <c r="AU181" s="310"/>
      <c r="AV181" s="29"/>
      <c r="BA181" s="29"/>
    </row>
    <row r="182" spans="1:53" ht="12.75">
      <c r="A182" s="1"/>
      <c r="C182" s="1"/>
      <c r="D182" s="15"/>
      <c r="E182" s="29"/>
      <c r="F182" s="29"/>
      <c r="G182" s="213"/>
      <c r="H182" s="29"/>
      <c r="I182" s="29"/>
      <c r="J182" s="61"/>
      <c r="K182" s="29"/>
      <c r="L182" s="29"/>
      <c r="M182" s="64"/>
      <c r="N182" s="29"/>
      <c r="O182" s="258"/>
      <c r="P182" s="258"/>
      <c r="Q182" s="29"/>
      <c r="R182" s="213"/>
      <c r="S182" s="29"/>
      <c r="T182" s="29"/>
      <c r="U182" s="29"/>
      <c r="V182" s="29"/>
      <c r="W182" s="133"/>
      <c r="X182" s="133"/>
      <c r="Y182" s="29"/>
      <c r="Z182" s="133"/>
      <c r="AA182" s="213"/>
      <c r="AB182" s="133"/>
      <c r="AC182" s="29"/>
      <c r="AD182" s="29"/>
      <c r="AE182" s="29"/>
      <c r="AF182" s="29"/>
      <c r="AG182" s="29"/>
      <c r="AH182" s="29"/>
      <c r="AI182" s="133"/>
      <c r="AJ182" s="29"/>
      <c r="AK182" s="64"/>
      <c r="AL182" s="29"/>
      <c r="AM182" s="29"/>
      <c r="AN182" s="29"/>
      <c r="AO182" s="29"/>
      <c r="AP182" s="29"/>
      <c r="AQ182" s="29"/>
      <c r="AR182" s="29"/>
      <c r="AS182" s="29"/>
      <c r="AT182" s="29"/>
      <c r="AU182" s="310"/>
      <c r="AV182" s="29"/>
      <c r="BA182" s="29"/>
    </row>
    <row r="183" spans="1:53" ht="12.75">
      <c r="A183" s="1"/>
      <c r="C183" s="1"/>
      <c r="D183" s="15"/>
      <c r="E183" s="29"/>
      <c r="F183" s="29"/>
      <c r="G183" s="213"/>
      <c r="H183" s="29"/>
      <c r="I183" s="29"/>
      <c r="J183" s="61"/>
      <c r="K183" s="29"/>
      <c r="L183" s="29"/>
      <c r="M183" s="64"/>
      <c r="N183" s="29"/>
      <c r="O183" s="258"/>
      <c r="P183" s="258"/>
      <c r="Q183" s="29"/>
      <c r="R183" s="213"/>
      <c r="S183" s="29"/>
      <c r="T183" s="29"/>
      <c r="U183" s="29"/>
      <c r="V183" s="29"/>
      <c r="W183" s="133"/>
      <c r="X183" s="133"/>
      <c r="Y183" s="29"/>
      <c r="Z183" s="133"/>
      <c r="AA183" s="213"/>
      <c r="AB183" s="133"/>
      <c r="AC183" s="29"/>
      <c r="AD183" s="29"/>
      <c r="AE183" s="29"/>
      <c r="AF183" s="29"/>
      <c r="AG183" s="29"/>
      <c r="AH183" s="29"/>
      <c r="AI183" s="133"/>
      <c r="AJ183" s="29"/>
      <c r="AK183" s="64"/>
      <c r="AL183" s="29"/>
      <c r="AM183" s="29"/>
      <c r="AN183" s="29"/>
      <c r="AO183" s="29"/>
      <c r="AP183" s="29"/>
      <c r="AQ183" s="29"/>
      <c r="AR183" s="29"/>
      <c r="AS183" s="29"/>
      <c r="AT183" s="29"/>
      <c r="AU183" s="310"/>
      <c r="AV183" s="29"/>
      <c r="BA183" s="29"/>
    </row>
    <row r="184" spans="1:53" ht="12.75">
      <c r="A184" s="1"/>
      <c r="C184" s="1"/>
      <c r="D184" s="15"/>
      <c r="E184" s="29"/>
      <c r="F184" s="29"/>
      <c r="G184" s="213"/>
      <c r="H184" s="29"/>
      <c r="I184" s="29"/>
      <c r="J184" s="61"/>
      <c r="K184" s="29"/>
      <c r="L184" s="29"/>
      <c r="M184" s="64"/>
      <c r="N184" s="29"/>
      <c r="O184" s="258"/>
      <c r="P184" s="258"/>
      <c r="Q184" s="29"/>
      <c r="R184" s="213"/>
      <c r="S184" s="29"/>
      <c r="T184" s="29"/>
      <c r="U184" s="29"/>
      <c r="V184" s="29"/>
      <c r="W184" s="133"/>
      <c r="X184" s="133"/>
      <c r="Y184" s="29"/>
      <c r="Z184" s="133"/>
      <c r="AA184" s="213"/>
      <c r="AB184" s="133"/>
      <c r="AC184" s="29"/>
      <c r="AD184" s="29"/>
      <c r="AE184" s="29"/>
      <c r="AF184" s="29"/>
      <c r="AG184" s="29"/>
      <c r="AH184" s="29"/>
      <c r="AI184" s="133"/>
      <c r="AJ184" s="29"/>
      <c r="AK184" s="64"/>
      <c r="AL184" s="29"/>
      <c r="AM184" s="29"/>
      <c r="AN184" s="29"/>
      <c r="AO184" s="29"/>
      <c r="AP184" s="29"/>
      <c r="AQ184" s="29"/>
      <c r="AR184" s="29"/>
      <c r="AS184" s="29"/>
      <c r="AT184" s="29"/>
      <c r="AU184" s="310"/>
      <c r="AV184" s="29"/>
      <c r="BA184" s="29"/>
    </row>
    <row r="185" spans="1:53" ht="12.75">
      <c r="A185" s="1"/>
      <c r="C185" s="1"/>
      <c r="D185" s="15"/>
      <c r="E185" s="29"/>
      <c r="F185" s="29"/>
      <c r="G185" s="213"/>
      <c r="H185" s="29"/>
      <c r="I185" s="29"/>
      <c r="J185" s="61"/>
      <c r="K185" s="29"/>
      <c r="L185" s="29"/>
      <c r="M185" s="64"/>
      <c r="N185" s="29"/>
      <c r="O185" s="258"/>
      <c r="P185" s="258"/>
      <c r="Q185" s="29"/>
      <c r="R185" s="213"/>
      <c r="S185" s="29"/>
      <c r="T185" s="29"/>
      <c r="U185" s="29"/>
      <c r="V185" s="29"/>
      <c r="W185" s="133"/>
      <c r="X185" s="133"/>
      <c r="Y185" s="29"/>
      <c r="Z185" s="133"/>
      <c r="AA185" s="213"/>
      <c r="AB185" s="133"/>
      <c r="AC185" s="29"/>
      <c r="AD185" s="29"/>
      <c r="AE185" s="29"/>
      <c r="AF185" s="29"/>
      <c r="AG185" s="29"/>
      <c r="AH185" s="29"/>
      <c r="AI185" s="133"/>
      <c r="AJ185" s="29"/>
      <c r="AK185" s="64"/>
      <c r="AL185" s="29"/>
      <c r="AM185" s="29"/>
      <c r="AN185" s="29"/>
      <c r="AO185" s="29"/>
      <c r="AP185" s="29"/>
      <c r="AQ185" s="29"/>
      <c r="AR185" s="29"/>
      <c r="AS185" s="29"/>
      <c r="AT185" s="29"/>
      <c r="AU185" s="310"/>
      <c r="AV185" s="29"/>
      <c r="BA185" s="29"/>
    </row>
    <row r="186" spans="1:53" ht="12.75">
      <c r="A186" s="1"/>
      <c r="C186" s="1"/>
      <c r="D186" s="15"/>
      <c r="E186" s="29"/>
      <c r="F186" s="29"/>
      <c r="G186" s="213"/>
      <c r="H186" s="29"/>
      <c r="I186" s="29"/>
      <c r="J186" s="61"/>
      <c r="K186" s="29"/>
      <c r="L186" s="29"/>
      <c r="M186" s="64"/>
      <c r="N186" s="29"/>
      <c r="O186" s="258"/>
      <c r="P186" s="258"/>
      <c r="Q186" s="29"/>
      <c r="R186" s="213"/>
      <c r="S186" s="29"/>
      <c r="T186" s="29"/>
      <c r="U186" s="29"/>
      <c r="V186" s="29"/>
      <c r="W186" s="133"/>
      <c r="X186" s="133"/>
      <c r="Y186" s="29"/>
      <c r="Z186" s="133"/>
      <c r="AA186" s="213"/>
      <c r="AB186" s="133"/>
      <c r="AC186" s="29"/>
      <c r="AD186" s="29"/>
      <c r="AE186" s="29"/>
      <c r="AF186" s="29"/>
      <c r="AG186" s="29"/>
      <c r="AH186" s="29"/>
      <c r="AI186" s="133"/>
      <c r="AJ186" s="29"/>
      <c r="AK186" s="64"/>
      <c r="AL186" s="29"/>
      <c r="AM186" s="29"/>
      <c r="AN186" s="29"/>
      <c r="AO186" s="29"/>
      <c r="AP186" s="29"/>
      <c r="AQ186" s="29"/>
      <c r="AR186" s="29"/>
      <c r="AS186" s="29"/>
      <c r="AT186" s="29"/>
      <c r="AU186" s="310"/>
      <c r="AV186" s="29"/>
      <c r="BA186" s="29"/>
    </row>
    <row r="187" spans="1:53" ht="12.75">
      <c r="A187" s="1"/>
      <c r="C187" s="1"/>
      <c r="D187" s="15"/>
      <c r="E187" s="29"/>
      <c r="F187" s="29"/>
      <c r="G187" s="213"/>
      <c r="H187" s="29"/>
      <c r="I187" s="29"/>
      <c r="J187" s="61"/>
      <c r="K187" s="29"/>
      <c r="L187" s="29"/>
      <c r="M187" s="64"/>
      <c r="N187" s="29"/>
      <c r="O187" s="258"/>
      <c r="P187" s="258"/>
      <c r="Q187" s="29"/>
      <c r="R187" s="213"/>
      <c r="S187" s="29"/>
      <c r="T187" s="29"/>
      <c r="U187" s="29"/>
      <c r="V187" s="29"/>
      <c r="W187" s="133"/>
      <c r="X187" s="133"/>
      <c r="Y187" s="29"/>
      <c r="Z187" s="133"/>
      <c r="AA187" s="213"/>
      <c r="AB187" s="133"/>
      <c r="AC187" s="29"/>
      <c r="AD187" s="29"/>
      <c r="AE187" s="29"/>
      <c r="AF187" s="29"/>
      <c r="AG187" s="29"/>
      <c r="AH187" s="29"/>
      <c r="AI187" s="133"/>
      <c r="AJ187" s="29"/>
      <c r="AK187" s="64"/>
      <c r="AL187" s="29"/>
      <c r="AM187" s="29"/>
      <c r="AN187" s="29"/>
      <c r="AO187" s="29"/>
      <c r="AP187" s="29"/>
      <c r="AQ187" s="29"/>
      <c r="AR187" s="29"/>
      <c r="AS187" s="29"/>
      <c r="AT187" s="29"/>
      <c r="AU187" s="310"/>
      <c r="AV187" s="29"/>
      <c r="BA187" s="29"/>
    </row>
    <row r="188" spans="1:53" ht="12.75">
      <c r="A188" s="1"/>
      <c r="C188" s="1"/>
      <c r="D188" s="15"/>
      <c r="E188" s="29"/>
      <c r="F188" s="29"/>
      <c r="G188" s="213"/>
      <c r="H188" s="29"/>
      <c r="I188" s="29"/>
      <c r="J188" s="61"/>
      <c r="K188" s="29"/>
      <c r="L188" s="29"/>
      <c r="M188" s="64"/>
      <c r="N188" s="29"/>
      <c r="O188" s="258"/>
      <c r="P188" s="258"/>
      <c r="Q188" s="29"/>
      <c r="R188" s="213"/>
      <c r="S188" s="29"/>
      <c r="T188" s="29"/>
      <c r="U188" s="29"/>
      <c r="V188" s="29"/>
      <c r="W188" s="133"/>
      <c r="X188" s="133"/>
      <c r="Y188" s="29"/>
      <c r="Z188" s="133"/>
      <c r="AA188" s="213"/>
      <c r="AB188" s="133"/>
      <c r="AC188" s="29"/>
      <c r="AD188" s="29"/>
      <c r="AE188" s="29"/>
      <c r="AF188" s="29"/>
      <c r="AG188" s="29"/>
      <c r="AH188" s="29"/>
      <c r="AI188" s="133"/>
      <c r="AJ188" s="29"/>
      <c r="AK188" s="64"/>
      <c r="AL188" s="29"/>
      <c r="AM188" s="29"/>
      <c r="AN188" s="29"/>
      <c r="AO188" s="29"/>
      <c r="AP188" s="29"/>
      <c r="AQ188" s="29"/>
      <c r="AR188" s="29"/>
      <c r="AS188" s="29"/>
      <c r="AT188" s="29"/>
      <c r="AU188" s="310"/>
      <c r="AV188" s="29"/>
      <c r="BA188" s="29"/>
    </row>
    <row r="189" spans="1:53" ht="12.75">
      <c r="A189" s="1"/>
      <c r="C189" s="1"/>
      <c r="D189" s="15"/>
      <c r="E189" s="29"/>
      <c r="F189" s="29"/>
      <c r="G189" s="213"/>
      <c r="H189" s="29"/>
      <c r="I189" s="29"/>
      <c r="J189" s="61"/>
      <c r="K189" s="29"/>
      <c r="L189" s="29"/>
      <c r="M189" s="64"/>
      <c r="N189" s="29"/>
      <c r="O189" s="258"/>
      <c r="P189" s="258"/>
      <c r="Q189" s="29"/>
      <c r="R189" s="213"/>
      <c r="S189" s="29"/>
      <c r="T189" s="29"/>
      <c r="U189" s="29"/>
      <c r="V189" s="29"/>
      <c r="W189" s="133"/>
      <c r="X189" s="133"/>
      <c r="Y189" s="29"/>
      <c r="Z189" s="133"/>
      <c r="AA189" s="213"/>
      <c r="AB189" s="133"/>
      <c r="AC189" s="29"/>
      <c r="AD189" s="29"/>
      <c r="AE189" s="29"/>
      <c r="AF189" s="29"/>
      <c r="AG189" s="29"/>
      <c r="AH189" s="29"/>
      <c r="AI189" s="133"/>
      <c r="AJ189" s="29"/>
      <c r="AK189" s="64"/>
      <c r="AL189" s="29"/>
      <c r="AM189" s="29"/>
      <c r="AN189" s="29"/>
      <c r="AO189" s="29"/>
      <c r="AP189" s="29"/>
      <c r="AQ189" s="29"/>
      <c r="AR189" s="29"/>
      <c r="AS189" s="29"/>
      <c r="AT189" s="29"/>
      <c r="AU189" s="310"/>
      <c r="AV189" s="29"/>
      <c r="BA189" s="29"/>
    </row>
    <row r="190" spans="1:53" ht="12.75">
      <c r="A190" s="1"/>
      <c r="C190" s="1"/>
      <c r="D190" s="15"/>
      <c r="E190" s="29"/>
      <c r="F190" s="29"/>
      <c r="G190" s="213"/>
      <c r="H190" s="29"/>
      <c r="I190" s="29"/>
      <c r="J190" s="61"/>
      <c r="K190" s="29"/>
      <c r="L190" s="29"/>
      <c r="M190" s="64"/>
      <c r="N190" s="29"/>
      <c r="O190" s="258"/>
      <c r="P190" s="258"/>
      <c r="Q190" s="29"/>
      <c r="R190" s="213"/>
      <c r="S190" s="29"/>
      <c r="T190" s="29"/>
      <c r="U190" s="29"/>
      <c r="V190" s="29"/>
      <c r="W190" s="133"/>
      <c r="X190" s="133"/>
      <c r="Y190" s="29"/>
      <c r="Z190" s="133"/>
      <c r="AA190" s="213"/>
      <c r="AB190" s="133"/>
      <c r="AC190" s="29"/>
      <c r="AD190" s="29"/>
      <c r="AE190" s="29"/>
      <c r="AF190" s="29"/>
      <c r="AG190" s="29"/>
      <c r="AH190" s="29"/>
      <c r="AI190" s="133"/>
      <c r="AJ190" s="29"/>
      <c r="AK190" s="64"/>
      <c r="AL190" s="29"/>
      <c r="AM190" s="29"/>
      <c r="AN190" s="29"/>
      <c r="AO190" s="29"/>
      <c r="AP190" s="29"/>
      <c r="AQ190" s="29"/>
      <c r="AR190" s="29"/>
      <c r="AS190" s="29"/>
      <c r="AT190" s="29"/>
      <c r="AU190" s="310"/>
      <c r="AV190" s="29"/>
      <c r="BA190" s="29"/>
    </row>
    <row r="191" spans="1:53" ht="12.75">
      <c r="A191" s="1"/>
      <c r="C191" s="1"/>
      <c r="D191" s="15"/>
      <c r="E191" s="29"/>
      <c r="F191" s="29"/>
      <c r="G191" s="213"/>
      <c r="H191" s="29"/>
      <c r="I191" s="29"/>
      <c r="J191" s="61"/>
      <c r="K191" s="29"/>
      <c r="L191" s="29"/>
      <c r="M191" s="64"/>
      <c r="N191" s="29"/>
      <c r="O191" s="258"/>
      <c r="P191" s="258"/>
      <c r="Q191" s="29"/>
      <c r="R191" s="213"/>
      <c r="S191" s="29"/>
      <c r="T191" s="29"/>
      <c r="U191" s="29"/>
      <c r="V191" s="29"/>
      <c r="W191" s="133"/>
      <c r="X191" s="133"/>
      <c r="Y191" s="29"/>
      <c r="Z191" s="133"/>
      <c r="AA191" s="213"/>
      <c r="AB191" s="133"/>
      <c r="AC191" s="29"/>
      <c r="AD191" s="29"/>
      <c r="AE191" s="29"/>
      <c r="AF191" s="29"/>
      <c r="AG191" s="29"/>
      <c r="AH191" s="29"/>
      <c r="AI191" s="133"/>
      <c r="AJ191" s="29"/>
      <c r="AK191" s="64"/>
      <c r="AL191" s="29"/>
      <c r="AM191" s="29"/>
      <c r="AN191" s="29"/>
      <c r="AO191" s="29"/>
      <c r="AP191" s="29"/>
      <c r="AQ191" s="29"/>
      <c r="AR191" s="29"/>
      <c r="AS191" s="29"/>
      <c r="AT191" s="29"/>
      <c r="AU191" s="310"/>
      <c r="AV191" s="29"/>
      <c r="BA191" s="29"/>
    </row>
    <row r="192" spans="1:53" ht="12.75">
      <c r="A192" s="1"/>
      <c r="C192" s="1"/>
      <c r="D192" s="15"/>
      <c r="E192" s="29"/>
      <c r="F192" s="29"/>
      <c r="G192" s="213"/>
      <c r="H192" s="29"/>
      <c r="I192" s="29"/>
      <c r="J192" s="61"/>
      <c r="K192" s="29"/>
      <c r="L192" s="29"/>
      <c r="M192" s="64"/>
      <c r="N192" s="29"/>
      <c r="O192" s="258"/>
      <c r="P192" s="258"/>
      <c r="Q192" s="29"/>
      <c r="R192" s="213"/>
      <c r="S192" s="29"/>
      <c r="T192" s="29"/>
      <c r="U192" s="29"/>
      <c r="V192" s="29"/>
      <c r="W192" s="133"/>
      <c r="X192" s="133"/>
      <c r="Y192" s="29"/>
      <c r="Z192" s="133"/>
      <c r="AA192" s="213"/>
      <c r="AB192" s="133"/>
      <c r="AC192" s="29"/>
      <c r="AD192" s="29"/>
      <c r="AE192" s="29"/>
      <c r="AF192" s="29"/>
      <c r="AG192" s="29"/>
      <c r="AH192" s="29"/>
      <c r="AI192" s="133"/>
      <c r="AJ192" s="29"/>
      <c r="AK192" s="64"/>
      <c r="AL192" s="29"/>
      <c r="AM192" s="29"/>
      <c r="AN192" s="29"/>
      <c r="AO192" s="29"/>
      <c r="AP192" s="29"/>
      <c r="AQ192" s="29"/>
      <c r="AR192" s="29"/>
      <c r="AS192" s="29"/>
      <c r="AT192" s="29"/>
      <c r="AU192" s="310"/>
      <c r="AV192" s="29"/>
      <c r="BA192" s="29"/>
    </row>
    <row r="193" spans="1:53" ht="12.75">
      <c r="A193" s="1"/>
      <c r="C193" s="1"/>
      <c r="D193" s="15"/>
      <c r="E193" s="29"/>
      <c r="F193" s="29"/>
      <c r="G193" s="213"/>
      <c r="H193" s="29"/>
      <c r="I193" s="29"/>
      <c r="J193" s="61"/>
      <c r="K193" s="29"/>
      <c r="L193" s="29"/>
      <c r="M193" s="64"/>
      <c r="N193" s="29"/>
      <c r="O193" s="258"/>
      <c r="P193" s="258"/>
      <c r="Q193" s="29"/>
      <c r="R193" s="213"/>
      <c r="S193" s="29"/>
      <c r="T193" s="29"/>
      <c r="U193" s="29"/>
      <c r="V193" s="29"/>
      <c r="W193" s="133"/>
      <c r="X193" s="133"/>
      <c r="Y193" s="29"/>
      <c r="Z193" s="133"/>
      <c r="AA193" s="213"/>
      <c r="AB193" s="133"/>
      <c r="AC193" s="29"/>
      <c r="AD193" s="29"/>
      <c r="AE193" s="29"/>
      <c r="AF193" s="29"/>
      <c r="AG193" s="29"/>
      <c r="AH193" s="29"/>
      <c r="AI193" s="133"/>
      <c r="AJ193" s="29"/>
      <c r="AK193" s="64"/>
      <c r="AL193" s="29"/>
      <c r="AM193" s="29"/>
      <c r="AN193" s="29"/>
      <c r="AO193" s="29"/>
      <c r="AP193" s="29"/>
      <c r="AQ193" s="29"/>
      <c r="AR193" s="29"/>
      <c r="AS193" s="29"/>
      <c r="AT193" s="29"/>
      <c r="AU193" s="310"/>
      <c r="AV193" s="29"/>
      <c r="BA193" s="29"/>
    </row>
    <row r="194" spans="1:53" ht="12.75">
      <c r="A194" s="1"/>
      <c r="C194" s="1"/>
      <c r="D194" s="15"/>
      <c r="E194" s="29"/>
      <c r="F194" s="29"/>
      <c r="G194" s="213"/>
      <c r="H194" s="29"/>
      <c r="I194" s="29"/>
      <c r="J194" s="61"/>
      <c r="K194" s="29"/>
      <c r="L194" s="29"/>
      <c r="M194" s="64"/>
      <c r="N194" s="29"/>
      <c r="O194" s="258"/>
      <c r="P194" s="258"/>
      <c r="Q194" s="29"/>
      <c r="R194" s="213"/>
      <c r="S194" s="29"/>
      <c r="T194" s="29"/>
      <c r="U194" s="29"/>
      <c r="V194" s="29"/>
      <c r="W194" s="133"/>
      <c r="X194" s="133"/>
      <c r="Y194" s="29"/>
      <c r="Z194" s="133"/>
      <c r="AA194" s="213"/>
      <c r="AB194" s="133"/>
      <c r="AC194" s="29"/>
      <c r="AD194" s="29"/>
      <c r="AE194" s="29"/>
      <c r="AF194" s="29"/>
      <c r="AG194" s="29"/>
      <c r="AH194" s="29"/>
      <c r="AI194" s="133"/>
      <c r="AJ194" s="29"/>
      <c r="AK194" s="64"/>
      <c r="AL194" s="29"/>
      <c r="AM194" s="29"/>
      <c r="AN194" s="29"/>
      <c r="AO194" s="29"/>
      <c r="AP194" s="29"/>
      <c r="AQ194" s="29"/>
      <c r="AR194" s="29"/>
      <c r="AS194" s="29"/>
      <c r="AT194" s="29"/>
      <c r="AU194" s="310"/>
      <c r="AV194" s="29"/>
      <c r="BA194" s="29"/>
    </row>
    <row r="195" spans="1:53" ht="12.75">
      <c r="A195" s="1"/>
      <c r="C195" s="1"/>
      <c r="D195" s="15"/>
      <c r="E195" s="29"/>
      <c r="F195" s="29"/>
      <c r="G195" s="213"/>
      <c r="H195" s="29"/>
      <c r="I195" s="29"/>
      <c r="J195" s="61"/>
      <c r="K195" s="29"/>
      <c r="L195" s="29"/>
      <c r="M195" s="64"/>
      <c r="N195" s="29"/>
      <c r="O195" s="258"/>
      <c r="P195" s="258"/>
      <c r="Q195" s="29"/>
      <c r="R195" s="213"/>
      <c r="S195" s="29"/>
      <c r="T195" s="29"/>
      <c r="U195" s="29"/>
      <c r="V195" s="29"/>
      <c r="W195" s="133"/>
      <c r="X195" s="133"/>
      <c r="Y195" s="29"/>
      <c r="Z195" s="133"/>
      <c r="AA195" s="213"/>
      <c r="AB195" s="133"/>
      <c r="AC195" s="29"/>
      <c r="AD195" s="29"/>
      <c r="AE195" s="29"/>
      <c r="AF195" s="29"/>
      <c r="AG195" s="29"/>
      <c r="AH195" s="29"/>
      <c r="AI195" s="133"/>
      <c r="AJ195" s="29"/>
      <c r="AK195" s="64"/>
      <c r="AL195" s="29"/>
      <c r="AM195" s="29"/>
      <c r="AN195" s="29"/>
      <c r="AO195" s="29"/>
      <c r="AP195" s="29"/>
      <c r="AQ195" s="29"/>
      <c r="AR195" s="29"/>
      <c r="AS195" s="29"/>
      <c r="AT195" s="29"/>
      <c r="AU195" s="310"/>
      <c r="AV195" s="29"/>
      <c r="BA195" s="29"/>
    </row>
    <row r="196" spans="1:53" ht="12.75">
      <c r="A196" s="1"/>
      <c r="C196" s="1"/>
      <c r="D196" s="15"/>
      <c r="E196" s="29"/>
      <c r="F196" s="29"/>
      <c r="G196" s="213"/>
      <c r="H196" s="29"/>
      <c r="I196" s="29"/>
      <c r="J196" s="61"/>
      <c r="K196" s="29"/>
      <c r="L196" s="29"/>
      <c r="M196" s="64"/>
      <c r="N196" s="29"/>
      <c r="O196" s="258"/>
      <c r="P196" s="258"/>
      <c r="Q196" s="29"/>
      <c r="R196" s="213"/>
      <c r="S196" s="29"/>
      <c r="T196" s="29"/>
      <c r="U196" s="29"/>
      <c r="V196" s="29"/>
      <c r="W196" s="133"/>
      <c r="X196" s="133"/>
      <c r="Y196" s="29"/>
      <c r="Z196" s="133"/>
      <c r="AA196" s="213"/>
      <c r="AB196" s="133"/>
      <c r="AC196" s="29"/>
      <c r="AD196" s="29"/>
      <c r="AE196" s="29"/>
      <c r="AF196" s="29"/>
      <c r="AG196" s="29"/>
      <c r="AH196" s="29"/>
      <c r="AI196" s="133"/>
      <c r="AJ196" s="29"/>
      <c r="AK196" s="64"/>
      <c r="AL196" s="29"/>
      <c r="AM196" s="29"/>
      <c r="AN196" s="29"/>
      <c r="AO196" s="29"/>
      <c r="AP196" s="29"/>
      <c r="AQ196" s="29"/>
      <c r="AR196" s="29"/>
      <c r="AS196" s="29"/>
      <c r="AT196" s="29"/>
      <c r="AU196" s="310"/>
      <c r="AV196" s="29"/>
      <c r="BA196" s="29"/>
    </row>
    <row r="197" spans="1:53" ht="12.75">
      <c r="A197" s="1"/>
      <c r="C197" s="1"/>
      <c r="D197" s="15"/>
      <c r="E197" s="29"/>
      <c r="F197" s="29"/>
      <c r="G197" s="213"/>
      <c r="H197" s="29"/>
      <c r="I197" s="29"/>
      <c r="J197" s="61"/>
      <c r="K197" s="29"/>
      <c r="L197" s="29"/>
      <c r="M197" s="64"/>
      <c r="N197" s="29"/>
      <c r="O197" s="258"/>
      <c r="P197" s="258"/>
      <c r="Q197" s="29"/>
      <c r="R197" s="213"/>
      <c r="S197" s="29"/>
      <c r="T197" s="29"/>
      <c r="U197" s="29"/>
      <c r="V197" s="29"/>
      <c r="W197" s="133"/>
      <c r="X197" s="133"/>
      <c r="Y197" s="29"/>
      <c r="Z197" s="133"/>
      <c r="AA197" s="213"/>
      <c r="AB197" s="133"/>
      <c r="AC197" s="29"/>
      <c r="AD197" s="29"/>
      <c r="AE197" s="29"/>
      <c r="AF197" s="29"/>
      <c r="AG197" s="29"/>
      <c r="AH197" s="29"/>
      <c r="AI197" s="133"/>
      <c r="AJ197" s="29"/>
      <c r="AK197" s="64"/>
      <c r="AL197" s="29"/>
      <c r="AM197" s="29"/>
      <c r="AN197" s="29"/>
      <c r="AO197" s="29"/>
      <c r="AP197" s="29"/>
      <c r="AQ197" s="29"/>
      <c r="AR197" s="29"/>
      <c r="AS197" s="29"/>
      <c r="AT197" s="29"/>
      <c r="AU197" s="310"/>
      <c r="AV197" s="29"/>
      <c r="BA197" s="29"/>
    </row>
    <row r="198" spans="1:53" ht="12.75">
      <c r="A198" s="1"/>
      <c r="C198" s="1"/>
      <c r="D198" s="15"/>
      <c r="E198" s="29"/>
      <c r="F198" s="29"/>
      <c r="G198" s="213"/>
      <c r="H198" s="29"/>
      <c r="I198" s="29"/>
      <c r="J198" s="61"/>
      <c r="K198" s="29"/>
      <c r="L198" s="29"/>
      <c r="M198" s="64"/>
      <c r="N198" s="29"/>
      <c r="O198" s="258"/>
      <c r="P198" s="258"/>
      <c r="Q198" s="29"/>
      <c r="R198" s="213"/>
      <c r="S198" s="29"/>
      <c r="T198" s="29"/>
      <c r="U198" s="29"/>
      <c r="V198" s="29"/>
      <c r="W198" s="133"/>
      <c r="X198" s="133"/>
      <c r="Y198" s="29"/>
      <c r="Z198" s="133"/>
      <c r="AA198" s="213"/>
      <c r="AB198" s="133"/>
      <c r="AC198" s="29"/>
      <c r="AD198" s="29"/>
      <c r="AE198" s="29"/>
      <c r="AF198" s="29"/>
      <c r="AG198" s="29"/>
      <c r="AH198" s="29"/>
      <c r="AI198" s="133"/>
      <c r="AJ198" s="29"/>
      <c r="AK198" s="64"/>
      <c r="AL198" s="29"/>
      <c r="AM198" s="29"/>
      <c r="AN198" s="29"/>
      <c r="AO198" s="29"/>
      <c r="AP198" s="29"/>
      <c r="AQ198" s="29"/>
      <c r="AR198" s="29"/>
      <c r="AS198" s="29"/>
      <c r="AT198" s="29"/>
      <c r="AU198" s="310"/>
      <c r="AV198" s="29"/>
      <c r="BA198" s="29"/>
    </row>
    <row r="199" spans="1:53" ht="12.75">
      <c r="A199" s="1"/>
      <c r="C199" s="1"/>
      <c r="D199" s="15"/>
      <c r="E199" s="18"/>
      <c r="F199" s="18"/>
      <c r="G199" s="203"/>
      <c r="H199" s="18"/>
      <c r="I199" s="18"/>
      <c r="J199" s="61"/>
      <c r="K199" s="18"/>
      <c r="L199" s="18"/>
      <c r="M199" s="61"/>
      <c r="N199" s="18"/>
      <c r="O199" s="255"/>
      <c r="P199" s="255"/>
      <c r="Q199" s="18"/>
      <c r="R199" s="203"/>
      <c r="S199" s="18"/>
      <c r="T199" s="18"/>
      <c r="U199" s="18"/>
      <c r="V199" s="18"/>
      <c r="W199" s="129"/>
      <c r="X199" s="129"/>
      <c r="Y199" s="18"/>
      <c r="Z199" s="129"/>
      <c r="AA199" s="203"/>
      <c r="AB199" s="129"/>
      <c r="AC199" s="18"/>
      <c r="AD199" s="18"/>
      <c r="AE199" s="18"/>
      <c r="AF199" s="18"/>
      <c r="AG199" s="18"/>
      <c r="AH199" s="18"/>
      <c r="AI199" s="129"/>
      <c r="AJ199" s="18"/>
      <c r="AK199" s="61"/>
      <c r="AL199" s="18"/>
      <c r="AM199" s="18"/>
      <c r="AN199" s="18"/>
      <c r="AO199" s="18"/>
      <c r="AP199" s="18"/>
      <c r="AQ199" s="18"/>
      <c r="AR199" s="18"/>
      <c r="AS199" s="18"/>
      <c r="AT199" s="18"/>
      <c r="AU199" s="297"/>
      <c r="AV199" s="18"/>
      <c r="BA199" s="18"/>
    </row>
    <row r="200" spans="1:53" ht="12.75">
      <c r="A200" s="1"/>
      <c r="C200" s="1"/>
      <c r="D200" s="15"/>
      <c r="E200" s="18"/>
      <c r="F200" s="18"/>
      <c r="G200" s="203"/>
      <c r="H200" s="18"/>
      <c r="I200" s="18"/>
      <c r="J200" s="61"/>
      <c r="K200" s="18"/>
      <c r="L200" s="18"/>
      <c r="M200" s="61"/>
      <c r="N200" s="18"/>
      <c r="O200" s="255"/>
      <c r="P200" s="255"/>
      <c r="Q200" s="18"/>
      <c r="R200" s="203"/>
      <c r="S200" s="18"/>
      <c r="T200" s="18"/>
      <c r="U200" s="18"/>
      <c r="V200" s="18"/>
      <c r="W200" s="129"/>
      <c r="X200" s="129"/>
      <c r="Y200" s="18"/>
      <c r="Z200" s="129"/>
      <c r="AA200" s="203"/>
      <c r="AB200" s="129"/>
      <c r="AC200" s="18"/>
      <c r="AD200" s="18"/>
      <c r="AE200" s="18"/>
      <c r="AF200" s="18"/>
      <c r="AG200" s="18"/>
      <c r="AH200" s="18"/>
      <c r="AI200" s="129"/>
      <c r="AJ200" s="18"/>
      <c r="AK200" s="61"/>
      <c r="AL200" s="18"/>
      <c r="AM200" s="18"/>
      <c r="AN200" s="18"/>
      <c r="AO200" s="18"/>
      <c r="AP200" s="18"/>
      <c r="AQ200" s="18"/>
      <c r="AR200" s="18"/>
      <c r="AS200" s="18"/>
      <c r="AT200" s="18"/>
      <c r="AU200" s="297"/>
      <c r="AV200" s="18"/>
      <c r="BA200" s="18"/>
    </row>
    <row r="201" spans="1:53" ht="12.75">
      <c r="A201" s="1"/>
      <c r="C201" s="1"/>
      <c r="D201" s="15"/>
      <c r="E201" s="18"/>
      <c r="F201" s="18"/>
      <c r="G201" s="203"/>
      <c r="H201" s="18"/>
      <c r="I201" s="18"/>
      <c r="J201" s="61"/>
      <c r="K201" s="18"/>
      <c r="L201" s="18"/>
      <c r="M201" s="61"/>
      <c r="N201" s="18"/>
      <c r="O201" s="255"/>
      <c r="P201" s="255"/>
      <c r="Q201" s="18"/>
      <c r="R201" s="203"/>
      <c r="S201" s="18"/>
      <c r="T201" s="18"/>
      <c r="U201" s="18"/>
      <c r="V201" s="18"/>
      <c r="W201" s="129"/>
      <c r="X201" s="129"/>
      <c r="Y201" s="18"/>
      <c r="Z201" s="129"/>
      <c r="AA201" s="203"/>
      <c r="AB201" s="129"/>
      <c r="AC201" s="18"/>
      <c r="AD201" s="18"/>
      <c r="AE201" s="18"/>
      <c r="AF201" s="18"/>
      <c r="AG201" s="18"/>
      <c r="AH201" s="18"/>
      <c r="AI201" s="129"/>
      <c r="AJ201" s="18"/>
      <c r="AK201" s="61"/>
      <c r="AL201" s="18"/>
      <c r="AM201" s="18"/>
      <c r="AN201" s="18"/>
      <c r="AO201" s="18"/>
      <c r="AP201" s="18"/>
      <c r="AQ201" s="18"/>
      <c r="AR201" s="18"/>
      <c r="AS201" s="18"/>
      <c r="AT201" s="18"/>
      <c r="AU201" s="297"/>
      <c r="AV201" s="18"/>
      <c r="BA201" s="18"/>
    </row>
    <row r="202" spans="1:53" ht="12.75">
      <c r="A202" s="1"/>
      <c r="C202" s="1"/>
      <c r="D202" s="15"/>
      <c r="E202" s="18"/>
      <c r="F202" s="18"/>
      <c r="G202" s="203"/>
      <c r="H202" s="18"/>
      <c r="I202" s="18"/>
      <c r="J202" s="61"/>
      <c r="K202" s="18"/>
      <c r="L202" s="18"/>
      <c r="M202" s="61"/>
      <c r="N202" s="18"/>
      <c r="O202" s="255"/>
      <c r="P202" s="255"/>
      <c r="Q202" s="18"/>
      <c r="R202" s="203"/>
      <c r="S202" s="18"/>
      <c r="T202" s="18"/>
      <c r="U202" s="18"/>
      <c r="V202" s="18"/>
      <c r="W202" s="129"/>
      <c r="X202" s="129"/>
      <c r="Y202" s="18"/>
      <c r="Z202" s="129"/>
      <c r="AA202" s="203"/>
      <c r="AB202" s="129"/>
      <c r="AC202" s="18"/>
      <c r="AD202" s="18"/>
      <c r="AE202" s="18"/>
      <c r="AF202" s="18"/>
      <c r="AG202" s="18"/>
      <c r="AH202" s="18"/>
      <c r="AI202" s="129"/>
      <c r="AJ202" s="18"/>
      <c r="AK202" s="61"/>
      <c r="AL202" s="18"/>
      <c r="AM202" s="18"/>
      <c r="AN202" s="18"/>
      <c r="AO202" s="18"/>
      <c r="AP202" s="18"/>
      <c r="AQ202" s="18"/>
      <c r="AR202" s="18"/>
      <c r="AS202" s="18"/>
      <c r="AT202" s="18"/>
      <c r="AU202" s="297"/>
      <c r="AV202" s="18"/>
      <c r="BA202" s="18"/>
    </row>
    <row r="203" spans="1:53" ht="12.75">
      <c r="A203" s="1"/>
      <c r="C203" s="1"/>
      <c r="D203" s="15"/>
      <c r="E203" s="18"/>
      <c r="F203" s="18"/>
      <c r="G203" s="203"/>
      <c r="H203" s="18"/>
      <c r="I203" s="18"/>
      <c r="J203" s="61"/>
      <c r="K203" s="18"/>
      <c r="L203" s="18"/>
      <c r="M203" s="61"/>
      <c r="N203" s="18"/>
      <c r="O203" s="255"/>
      <c r="P203" s="255"/>
      <c r="Q203" s="18"/>
      <c r="R203" s="203"/>
      <c r="S203" s="18"/>
      <c r="T203" s="18"/>
      <c r="U203" s="18"/>
      <c r="V203" s="18"/>
      <c r="W203" s="129"/>
      <c r="X203" s="129"/>
      <c r="Y203" s="18"/>
      <c r="Z203" s="129"/>
      <c r="AA203" s="203"/>
      <c r="AB203" s="129"/>
      <c r="AC203" s="18"/>
      <c r="AD203" s="18"/>
      <c r="AE203" s="18"/>
      <c r="AF203" s="18"/>
      <c r="AG203" s="18"/>
      <c r="AH203" s="18"/>
      <c r="AI203" s="129"/>
      <c r="AJ203" s="18"/>
      <c r="AK203" s="61"/>
      <c r="AL203" s="18"/>
      <c r="AM203" s="18"/>
      <c r="AN203" s="18"/>
      <c r="AO203" s="18"/>
      <c r="AP203" s="18"/>
      <c r="AQ203" s="18"/>
      <c r="AR203" s="18"/>
      <c r="AS203" s="18"/>
      <c r="AT203" s="18"/>
      <c r="AU203" s="297"/>
      <c r="AV203" s="18"/>
      <c r="BA203" s="18"/>
    </row>
    <row r="204" spans="1:53" ht="12.75">
      <c r="A204" s="1"/>
      <c r="C204" s="1"/>
      <c r="D204" s="15"/>
      <c r="E204" s="18"/>
      <c r="F204" s="18"/>
      <c r="G204" s="203"/>
      <c r="H204" s="18"/>
      <c r="I204" s="18"/>
      <c r="J204" s="61"/>
      <c r="K204" s="18"/>
      <c r="L204" s="18"/>
      <c r="M204" s="61"/>
      <c r="N204" s="18"/>
      <c r="O204" s="255"/>
      <c r="P204" s="255"/>
      <c r="Q204" s="18"/>
      <c r="R204" s="203"/>
      <c r="S204" s="18"/>
      <c r="T204" s="18"/>
      <c r="U204" s="18"/>
      <c r="V204" s="18"/>
      <c r="W204" s="129"/>
      <c r="X204" s="129"/>
      <c r="Y204" s="18"/>
      <c r="Z204" s="129"/>
      <c r="AA204" s="203"/>
      <c r="AB204" s="129"/>
      <c r="AC204" s="18"/>
      <c r="AD204" s="18"/>
      <c r="AE204" s="18"/>
      <c r="AF204" s="18"/>
      <c r="AG204" s="18"/>
      <c r="AH204" s="18"/>
      <c r="AI204" s="129"/>
      <c r="AJ204" s="18"/>
      <c r="AK204" s="61"/>
      <c r="AL204" s="18"/>
      <c r="AM204" s="18"/>
      <c r="AN204" s="18"/>
      <c r="AO204" s="18"/>
      <c r="AP204" s="18"/>
      <c r="AQ204" s="18"/>
      <c r="AR204" s="18"/>
      <c r="AS204" s="18"/>
      <c r="AT204" s="18"/>
      <c r="AU204" s="297"/>
      <c r="AV204" s="18"/>
      <c r="BA204" s="18"/>
    </row>
    <row r="205" spans="1:53" ht="12.75">
      <c r="A205" s="1"/>
      <c r="C205" s="1"/>
      <c r="D205" s="15"/>
      <c r="E205" s="18"/>
      <c r="F205" s="18"/>
      <c r="G205" s="203"/>
      <c r="H205" s="18"/>
      <c r="I205" s="18"/>
      <c r="J205" s="61"/>
      <c r="K205" s="18"/>
      <c r="L205" s="18"/>
      <c r="M205" s="61"/>
      <c r="N205" s="18"/>
      <c r="O205" s="255"/>
      <c r="P205" s="255"/>
      <c r="Q205" s="18"/>
      <c r="R205" s="203"/>
      <c r="S205" s="18"/>
      <c r="T205" s="18"/>
      <c r="U205" s="18"/>
      <c r="V205" s="18"/>
      <c r="W205" s="129"/>
      <c r="X205" s="129"/>
      <c r="Y205" s="18"/>
      <c r="Z205" s="129"/>
      <c r="AA205" s="203"/>
      <c r="AB205" s="129"/>
      <c r="AC205" s="18"/>
      <c r="AD205" s="18"/>
      <c r="AE205" s="18"/>
      <c r="AF205" s="18"/>
      <c r="AG205" s="18"/>
      <c r="AH205" s="18"/>
      <c r="AI205" s="129"/>
      <c r="AJ205" s="18"/>
      <c r="AK205" s="61"/>
      <c r="AL205" s="18"/>
      <c r="AM205" s="18"/>
      <c r="AN205" s="18"/>
      <c r="AO205" s="18"/>
      <c r="AP205" s="18"/>
      <c r="AQ205" s="18"/>
      <c r="AR205" s="18"/>
      <c r="AS205" s="18"/>
      <c r="AT205" s="18"/>
      <c r="AU205" s="297"/>
      <c r="AV205" s="18"/>
      <c r="BA205" s="18"/>
    </row>
    <row r="206" spans="1:10" ht="12.75">
      <c r="A206" s="1"/>
      <c r="C206" s="1"/>
      <c r="D206" s="15"/>
      <c r="J206" s="61"/>
    </row>
    <row r="207" spans="1:10" ht="12.75">
      <c r="A207" s="1"/>
      <c r="C207" s="1"/>
      <c r="D207" s="15"/>
      <c r="J207" s="61"/>
    </row>
    <row r="208" spans="1:10" ht="12.75">
      <c r="A208" s="1"/>
      <c r="C208" s="1"/>
      <c r="D208" s="15"/>
      <c r="J208" s="61"/>
    </row>
    <row r="209" spans="1:10" ht="12.75">
      <c r="A209" s="1"/>
      <c r="C209" s="1"/>
      <c r="D209" s="15"/>
      <c r="J209" s="61"/>
    </row>
    <row r="210" spans="1:10" ht="12.75">
      <c r="A210" s="1"/>
      <c r="C210" s="1"/>
      <c r="D210" s="15"/>
      <c r="J210" s="61"/>
    </row>
    <row r="211" spans="1:10" ht="12.75">
      <c r="A211" s="1"/>
      <c r="C211" s="1"/>
      <c r="D211" s="15"/>
      <c r="J211" s="61"/>
    </row>
    <row r="212" spans="1:10" ht="12.75">
      <c r="A212" s="1"/>
      <c r="C212" s="1"/>
      <c r="D212" s="15"/>
      <c r="J212" s="61"/>
    </row>
    <row r="213" spans="1:10" ht="12.75">
      <c r="A213" s="1"/>
      <c r="C213" s="1"/>
      <c r="D213" s="15"/>
      <c r="J213" s="61"/>
    </row>
    <row r="214" spans="1:10" ht="12.75">
      <c r="A214" s="1"/>
      <c r="C214" s="1"/>
      <c r="D214" s="15"/>
      <c r="J214" s="61"/>
    </row>
    <row r="215" spans="1:10" ht="12.75">
      <c r="A215" s="1"/>
      <c r="C215" s="1"/>
      <c r="D215" s="15"/>
      <c r="J215" s="61"/>
    </row>
    <row r="216" spans="1:10" ht="12.75">
      <c r="A216" s="1"/>
      <c r="C216" s="1"/>
      <c r="D216" s="15"/>
      <c r="J216" s="61"/>
    </row>
    <row r="217" spans="1:10" ht="12.75">
      <c r="A217" s="1"/>
      <c r="C217" s="1"/>
      <c r="D217" s="15"/>
      <c r="J217" s="61"/>
    </row>
    <row r="218" spans="1:10" ht="12.75">
      <c r="A218" s="1"/>
      <c r="C218" s="1"/>
      <c r="D218" s="15"/>
      <c r="J218" s="61"/>
    </row>
    <row r="219" spans="1:10" ht="12.75">
      <c r="A219" s="1"/>
      <c r="C219" s="1"/>
      <c r="D219" s="15"/>
      <c r="J219" s="61"/>
    </row>
    <row r="220" spans="1:10" ht="12.75">
      <c r="A220" s="1"/>
      <c r="C220" s="1"/>
      <c r="D220" s="15"/>
      <c r="J220" s="61"/>
    </row>
    <row r="221" spans="1:10" ht="12.75">
      <c r="A221" s="1"/>
      <c r="C221" s="1"/>
      <c r="D221" s="15"/>
      <c r="J221" s="61"/>
    </row>
    <row r="222" spans="1:10" ht="12.75">
      <c r="A222" s="1"/>
      <c r="C222" s="1"/>
      <c r="D222" s="15"/>
      <c r="J222" s="61"/>
    </row>
    <row r="223" spans="1:10" ht="12.75">
      <c r="A223" s="1"/>
      <c r="C223" s="1"/>
      <c r="D223" s="15"/>
      <c r="J223" s="61"/>
    </row>
    <row r="224" spans="1:10" ht="12.75">
      <c r="A224" s="1"/>
      <c r="C224" s="1"/>
      <c r="D224" s="15"/>
      <c r="J224" s="61"/>
    </row>
    <row r="225" spans="1:10" ht="12.75">
      <c r="A225" s="1"/>
      <c r="C225" s="1"/>
      <c r="D225" s="15"/>
      <c r="J225" s="61"/>
    </row>
    <row r="226" spans="1:10" ht="12.75">
      <c r="A226" s="1"/>
      <c r="C226" s="1"/>
      <c r="D226" s="15"/>
      <c r="J226" s="61"/>
    </row>
    <row r="227" spans="1:10" ht="12.75">
      <c r="A227" s="1"/>
      <c r="C227" s="1"/>
      <c r="D227" s="15"/>
      <c r="J227" s="61"/>
    </row>
    <row r="228" spans="1:10" ht="12.75">
      <c r="A228" s="1"/>
      <c r="C228" s="1"/>
      <c r="D228" s="15"/>
      <c r="J228" s="61"/>
    </row>
    <row r="229" spans="1:10" ht="12.75">
      <c r="A229" s="1"/>
      <c r="C229" s="1"/>
      <c r="D229" s="15"/>
      <c r="J229" s="61"/>
    </row>
    <row r="230" spans="1:10" ht="12.75">
      <c r="A230" s="1"/>
      <c r="C230" s="1"/>
      <c r="D230" s="15"/>
      <c r="J230" s="61"/>
    </row>
    <row r="231" spans="1:10" ht="12.75">
      <c r="A231" s="1"/>
      <c r="C231" s="1"/>
      <c r="D231" s="15"/>
      <c r="J231" s="61"/>
    </row>
    <row r="232" spans="1:10" ht="12.75">
      <c r="A232" s="1"/>
      <c r="C232" s="1"/>
      <c r="D232" s="15"/>
      <c r="J232" s="61"/>
    </row>
    <row r="233" spans="1:10" ht="12.75">
      <c r="A233" s="1"/>
      <c r="C233" s="1"/>
      <c r="D233" s="15"/>
      <c r="J233" s="61"/>
    </row>
    <row r="234" spans="1:10" ht="12.75">
      <c r="A234" s="1"/>
      <c r="C234" s="1"/>
      <c r="D234" s="15"/>
      <c r="J234" s="61"/>
    </row>
    <row r="235" spans="1:10" ht="12.75">
      <c r="A235" s="1"/>
      <c r="C235" s="1"/>
      <c r="D235" s="15"/>
      <c r="J235" s="61"/>
    </row>
    <row r="236" spans="1:10" ht="12.75">
      <c r="A236" s="1"/>
      <c r="C236" s="1"/>
      <c r="D236" s="15"/>
      <c r="J236" s="61"/>
    </row>
    <row r="237" spans="1:10" ht="12.75">
      <c r="A237" s="1"/>
      <c r="C237" s="1"/>
      <c r="D237" s="15"/>
      <c r="J237" s="61"/>
    </row>
    <row r="238" spans="1:10" ht="12.75">
      <c r="A238" s="1"/>
      <c r="C238" s="1"/>
      <c r="D238" s="15"/>
      <c r="J238" s="61"/>
    </row>
    <row r="239" spans="1:10" ht="12.75">
      <c r="A239" s="1"/>
      <c r="C239" s="1"/>
      <c r="D239" s="15"/>
      <c r="J239" s="61"/>
    </row>
    <row r="240" spans="1:10" ht="12.75">
      <c r="A240" s="1"/>
      <c r="C240" s="1"/>
      <c r="D240" s="15"/>
      <c r="J240" s="61"/>
    </row>
    <row r="241" spans="1:10" ht="12.75">
      <c r="A241" s="1"/>
      <c r="C241" s="1"/>
      <c r="D241" s="15"/>
      <c r="J241" s="61"/>
    </row>
    <row r="242" spans="1:10" ht="12.75">
      <c r="A242" s="1"/>
      <c r="C242" s="1"/>
      <c r="D242" s="15"/>
      <c r="J242" s="61"/>
    </row>
    <row r="243" spans="1:10" ht="12.75">
      <c r="A243" s="1"/>
      <c r="C243" s="1"/>
      <c r="D243" s="15"/>
      <c r="J243" s="61"/>
    </row>
    <row r="244" spans="1:10" ht="12.75">
      <c r="A244" s="1"/>
      <c r="C244" s="1"/>
      <c r="D244" s="15"/>
      <c r="J244" s="61"/>
    </row>
    <row r="245" spans="1:10" ht="12.75">
      <c r="A245" s="1"/>
      <c r="C245" s="1"/>
      <c r="D245" s="15"/>
      <c r="J245" s="61"/>
    </row>
    <row r="246" spans="1:10" ht="12.75">
      <c r="A246" s="1"/>
      <c r="C246" s="1"/>
      <c r="D246" s="15"/>
      <c r="J246" s="61"/>
    </row>
    <row r="247" spans="1:10" ht="12.75">
      <c r="A247" s="1"/>
      <c r="C247" s="1"/>
      <c r="D247" s="15"/>
      <c r="J247" s="61"/>
    </row>
    <row r="248" spans="1:10" ht="12.75">
      <c r="A248" s="1"/>
      <c r="C248" s="1"/>
      <c r="D248" s="15"/>
      <c r="J248" s="61"/>
    </row>
    <row r="249" spans="1:10" ht="12.75">
      <c r="A249" s="1"/>
      <c r="C249" s="1"/>
      <c r="D249" s="15"/>
      <c r="J249" s="61"/>
    </row>
    <row r="250" spans="1:10" ht="12.75">
      <c r="A250" s="1"/>
      <c r="C250" s="1"/>
      <c r="D250" s="15"/>
      <c r="J250" s="61"/>
    </row>
    <row r="251" spans="1:10" ht="12.75">
      <c r="A251" s="1"/>
      <c r="C251" s="1"/>
      <c r="D251" s="15"/>
      <c r="J251" s="61"/>
    </row>
    <row r="252" spans="1:10" ht="12.75">
      <c r="A252" s="1"/>
      <c r="C252" s="1"/>
      <c r="D252" s="15"/>
      <c r="J252" s="61"/>
    </row>
    <row r="253" spans="1:10" ht="12.75">
      <c r="A253" s="1"/>
      <c r="C253" s="1"/>
      <c r="D253" s="15"/>
      <c r="J253" s="61"/>
    </row>
    <row r="254" spans="1:10" ht="12.75">
      <c r="A254" s="1"/>
      <c r="C254" s="1"/>
      <c r="D254" s="15"/>
      <c r="J254" s="61"/>
    </row>
    <row r="255" spans="1:10" ht="12.75">
      <c r="A255" s="1"/>
      <c r="C255" s="1"/>
      <c r="D255" s="15"/>
      <c r="J255" s="61"/>
    </row>
    <row r="256" spans="1:10" ht="12.75">
      <c r="A256" s="1"/>
      <c r="C256" s="1"/>
      <c r="D256" s="15"/>
      <c r="J256" s="61"/>
    </row>
    <row r="257" spans="1:10" ht="12.75">
      <c r="A257" s="1"/>
      <c r="C257" s="1"/>
      <c r="D257" s="15"/>
      <c r="J257" s="61"/>
    </row>
    <row r="258" spans="1:10" ht="12.75">
      <c r="A258" s="1"/>
      <c r="C258" s="1"/>
      <c r="D258" s="15"/>
      <c r="J258" s="61"/>
    </row>
    <row r="259" spans="1:10" ht="12.75">
      <c r="A259" s="1"/>
      <c r="C259" s="1"/>
      <c r="D259" s="15"/>
      <c r="J259" s="61"/>
    </row>
    <row r="260" spans="1:10" ht="12.75">
      <c r="A260" s="1"/>
      <c r="C260" s="1"/>
      <c r="D260" s="15"/>
      <c r="J260" s="61"/>
    </row>
    <row r="261" spans="1:10" ht="12.75">
      <c r="A261" s="1"/>
      <c r="C261" s="1"/>
      <c r="D261" s="15"/>
      <c r="J261" s="61"/>
    </row>
    <row r="262" spans="1:10" ht="12.75">
      <c r="A262" s="1"/>
      <c r="C262" s="1"/>
      <c r="D262" s="15"/>
      <c r="J262" s="61"/>
    </row>
    <row r="263" spans="1:10" ht="12.75">
      <c r="A263" s="1"/>
      <c r="C263" s="1"/>
      <c r="D263" s="15"/>
      <c r="J263" s="61"/>
    </row>
    <row r="264" spans="1:10" ht="12.75">
      <c r="A264" s="1"/>
      <c r="C264" s="1"/>
      <c r="D264" s="15"/>
      <c r="J264" s="61"/>
    </row>
    <row r="265" spans="1:10" ht="12.75">
      <c r="A265" s="1"/>
      <c r="C265" s="1"/>
      <c r="D265" s="15"/>
      <c r="J265" s="61"/>
    </row>
    <row r="266" spans="1:10" ht="12.75">
      <c r="A266" s="1"/>
      <c r="C266" s="1"/>
      <c r="D266" s="15"/>
      <c r="J266" s="61"/>
    </row>
    <row r="267" spans="1:10" ht="12.75">
      <c r="A267" s="1"/>
      <c r="C267" s="1"/>
      <c r="D267" s="15"/>
      <c r="J267" s="61"/>
    </row>
    <row r="268" spans="1:10" ht="12.75">
      <c r="A268" s="1"/>
      <c r="C268" s="1"/>
      <c r="D268" s="15"/>
      <c r="J268" s="61"/>
    </row>
    <row r="269" spans="1:10" ht="12.75">
      <c r="A269" s="1"/>
      <c r="C269" s="1"/>
      <c r="D269" s="15"/>
      <c r="J269" s="61"/>
    </row>
    <row r="270" spans="1:10" ht="12.75">
      <c r="A270" s="1"/>
      <c r="C270" s="1"/>
      <c r="D270" s="15"/>
      <c r="J270" s="61"/>
    </row>
    <row r="271" spans="1:10" ht="12.75">
      <c r="A271" s="1"/>
      <c r="C271" s="1"/>
      <c r="D271" s="15"/>
      <c r="J271" s="61"/>
    </row>
    <row r="272" spans="1:10" ht="12.75">
      <c r="A272" s="1"/>
      <c r="C272" s="1"/>
      <c r="D272" s="15"/>
      <c r="J272" s="61"/>
    </row>
    <row r="273" spans="1:10" ht="12.75">
      <c r="A273" s="1"/>
      <c r="C273" s="1"/>
      <c r="D273" s="15"/>
      <c r="J273" s="61"/>
    </row>
    <row r="274" spans="1:10" ht="12.75">
      <c r="A274" s="1"/>
      <c r="C274" s="1"/>
      <c r="D274" s="15"/>
      <c r="J274" s="61"/>
    </row>
    <row r="275" spans="1:10" ht="12.75">
      <c r="A275" s="1"/>
      <c r="C275" s="1"/>
      <c r="D275" s="15"/>
      <c r="J275" s="61"/>
    </row>
    <row r="276" spans="1:10" ht="12.75">
      <c r="A276" s="1"/>
      <c r="C276" s="1"/>
      <c r="D276" s="15"/>
      <c r="J276" s="61"/>
    </row>
    <row r="277" spans="1:10" ht="12.75">
      <c r="A277" s="1"/>
      <c r="C277" s="1"/>
      <c r="D277" s="15"/>
      <c r="J277" s="61"/>
    </row>
    <row r="278" spans="1:10" ht="12.75">
      <c r="A278" s="1"/>
      <c r="C278" s="1"/>
      <c r="D278" s="15"/>
      <c r="J278" s="61"/>
    </row>
    <row r="279" spans="1:10" ht="12.75">
      <c r="A279" s="1"/>
      <c r="C279" s="1"/>
      <c r="D279" s="15"/>
      <c r="J279" s="61"/>
    </row>
    <row r="280" spans="1:10" ht="12.75">
      <c r="A280" s="1"/>
      <c r="C280" s="1"/>
      <c r="D280" s="15"/>
      <c r="J280" s="61"/>
    </row>
    <row r="281" spans="1:10" ht="12.75">
      <c r="A281" s="1"/>
      <c r="C281" s="1"/>
      <c r="D281" s="15"/>
      <c r="J281" s="61"/>
    </row>
    <row r="282" spans="1:10" ht="12.75">
      <c r="A282" s="1"/>
      <c r="C282" s="1"/>
      <c r="D282" s="15"/>
      <c r="J282" s="61"/>
    </row>
    <row r="283" spans="1:10" ht="12.75">
      <c r="A283" s="1"/>
      <c r="C283" s="1"/>
      <c r="D283" s="15"/>
      <c r="J283" s="61"/>
    </row>
    <row r="284" spans="1:10" ht="12.75">
      <c r="A284" s="1"/>
      <c r="C284" s="1"/>
      <c r="D284" s="15"/>
      <c r="J284" s="61"/>
    </row>
    <row r="285" spans="1:10" ht="12.75">
      <c r="A285" s="1"/>
      <c r="C285" s="1"/>
      <c r="D285" s="15"/>
      <c r="J285" s="61"/>
    </row>
    <row r="286" spans="1:10" ht="12.75">
      <c r="A286" s="1"/>
      <c r="C286" s="1"/>
      <c r="D286" s="15"/>
      <c r="J286" s="61"/>
    </row>
    <row r="287" spans="1:10" ht="12.75">
      <c r="A287" s="1"/>
      <c r="C287" s="1"/>
      <c r="D287" s="15"/>
      <c r="J287" s="61"/>
    </row>
    <row r="288" spans="1:10" ht="12.75">
      <c r="A288" s="1"/>
      <c r="C288" s="1"/>
      <c r="D288" s="15"/>
      <c r="J288" s="61"/>
    </row>
    <row r="289" spans="1:10" ht="12.75">
      <c r="A289" s="1"/>
      <c r="C289" s="1"/>
      <c r="D289" s="15"/>
      <c r="J289" s="61"/>
    </row>
    <row r="290" spans="1:10" ht="12.75">
      <c r="A290" s="1"/>
      <c r="C290" s="1"/>
      <c r="D290" s="15"/>
      <c r="J290" s="61"/>
    </row>
    <row r="291" spans="1:10" ht="12.75">
      <c r="A291" s="1"/>
      <c r="C291" s="1"/>
      <c r="D291" s="15"/>
      <c r="J291" s="61"/>
    </row>
    <row r="292" spans="1:10" ht="12.75">
      <c r="A292" s="1"/>
      <c r="C292" s="1"/>
      <c r="D292" s="15"/>
      <c r="J292" s="61"/>
    </row>
    <row r="293" spans="1:10" ht="12.75">
      <c r="A293" s="1"/>
      <c r="C293" s="1"/>
      <c r="D293" s="15"/>
      <c r="J293" s="61"/>
    </row>
    <row r="294" spans="1:10" ht="12.75">
      <c r="A294" s="1"/>
      <c r="C294" s="1"/>
      <c r="D294" s="15"/>
      <c r="J294" s="61"/>
    </row>
    <row r="295" spans="1:10" ht="12.75">
      <c r="A295" s="1"/>
      <c r="C295" s="1"/>
      <c r="D295" s="15"/>
      <c r="J295" s="61"/>
    </row>
    <row r="296" spans="1:10" ht="12.75">
      <c r="A296" s="1"/>
      <c r="C296" s="1"/>
      <c r="D296" s="15"/>
      <c r="J296" s="61"/>
    </row>
    <row r="297" spans="1:10" ht="12.75">
      <c r="A297" s="1"/>
      <c r="C297" s="1"/>
      <c r="D297" s="15"/>
      <c r="J297" s="61"/>
    </row>
    <row r="298" spans="1:10" ht="12.75">
      <c r="A298" s="1"/>
      <c r="C298" s="1"/>
      <c r="D298" s="15"/>
      <c r="J298" s="61"/>
    </row>
    <row r="299" spans="1:10" ht="12.75">
      <c r="A299" s="1"/>
      <c r="C299" s="1"/>
      <c r="D299" s="15"/>
      <c r="J299" s="61"/>
    </row>
    <row r="300" spans="1:10" ht="12.75">
      <c r="A300" s="1"/>
      <c r="C300" s="1"/>
      <c r="D300" s="15"/>
      <c r="J300" s="61"/>
    </row>
    <row r="301" spans="1:10" ht="12.75">
      <c r="A301" s="1"/>
      <c r="C301" s="1"/>
      <c r="D301" s="15"/>
      <c r="J301" s="61"/>
    </row>
    <row r="302" spans="1:10" ht="12.75">
      <c r="A302" s="1"/>
      <c r="C302" s="1"/>
      <c r="D302" s="15"/>
      <c r="J302" s="61"/>
    </row>
    <row r="303" spans="1:10" ht="12.75">
      <c r="A303" s="1"/>
      <c r="C303" s="1"/>
      <c r="D303" s="15"/>
      <c r="J303" s="61"/>
    </row>
    <row r="304" spans="1:10" ht="12.75">
      <c r="A304" s="1"/>
      <c r="C304" s="1"/>
      <c r="D304" s="15"/>
      <c r="J304" s="61"/>
    </row>
    <row r="305" spans="1:10" ht="12.75">
      <c r="A305" s="1"/>
      <c r="C305" s="1"/>
      <c r="D305" s="15"/>
      <c r="J305" s="61"/>
    </row>
    <row r="306" spans="1:10" ht="12.75">
      <c r="A306" s="1"/>
      <c r="C306" s="1"/>
      <c r="D306" s="15"/>
      <c r="J306" s="61"/>
    </row>
    <row r="307" spans="1:10" ht="12.75">
      <c r="A307" s="1"/>
      <c r="C307" s="1"/>
      <c r="D307" s="15"/>
      <c r="J307" s="61"/>
    </row>
    <row r="308" spans="1:10" ht="12.75">
      <c r="A308" s="1"/>
      <c r="C308" s="1"/>
      <c r="D308" s="15"/>
      <c r="J308" s="61"/>
    </row>
    <row r="309" spans="1:10" ht="12.75">
      <c r="A309" s="1"/>
      <c r="C309" s="1"/>
      <c r="D309" s="15"/>
      <c r="J309" s="61"/>
    </row>
    <row r="310" spans="1:10" ht="12.75">
      <c r="A310" s="1"/>
      <c r="C310" s="1"/>
      <c r="D310" s="15"/>
      <c r="J310" s="61"/>
    </row>
    <row r="311" spans="1:10" ht="12.75">
      <c r="A311" s="1"/>
      <c r="C311" s="1"/>
      <c r="D311" s="15"/>
      <c r="J311" s="61"/>
    </row>
    <row r="312" spans="1:10" ht="12.75">
      <c r="A312" s="1"/>
      <c r="C312" s="1"/>
      <c r="D312" s="15"/>
      <c r="J312" s="61"/>
    </row>
    <row r="313" spans="1:10" ht="12.75">
      <c r="A313" s="1"/>
      <c r="C313" s="1"/>
      <c r="D313" s="15"/>
      <c r="J313" s="61"/>
    </row>
    <row r="314" spans="1:10" ht="12.75">
      <c r="A314" s="1"/>
      <c r="C314" s="1"/>
      <c r="D314" s="15"/>
      <c r="J314" s="61"/>
    </row>
    <row r="315" spans="1:10" ht="12.75">
      <c r="A315" s="1"/>
      <c r="C315" s="1"/>
      <c r="D315" s="15"/>
      <c r="J315" s="61"/>
    </row>
    <row r="316" spans="1:10" ht="12.75">
      <c r="A316" s="1"/>
      <c r="C316" s="1"/>
      <c r="D316" s="15"/>
      <c r="J316" s="61"/>
    </row>
    <row r="317" spans="1:10" ht="12.75">
      <c r="A317" s="1"/>
      <c r="C317" s="1"/>
      <c r="D317" s="15"/>
      <c r="J317" s="61"/>
    </row>
    <row r="318" spans="1:10" ht="12.75">
      <c r="A318" s="1"/>
      <c r="C318" s="1"/>
      <c r="D318" s="15"/>
      <c r="J318" s="61"/>
    </row>
    <row r="319" spans="1:10" ht="12.75">
      <c r="A319" s="1"/>
      <c r="C319" s="1"/>
      <c r="D319" s="15"/>
      <c r="J319" s="61"/>
    </row>
    <row r="320" spans="1:10" ht="12.75">
      <c r="A320" s="1"/>
      <c r="C320" s="1"/>
      <c r="D320" s="15"/>
      <c r="J320" s="61"/>
    </row>
    <row r="321" spans="1:10" ht="12.75">
      <c r="A321" s="1"/>
      <c r="C321" s="1"/>
      <c r="D321" s="15"/>
      <c r="J321" s="61"/>
    </row>
    <row r="322" spans="1:10" ht="12.75">
      <c r="A322" s="1"/>
      <c r="C322" s="1"/>
      <c r="D322" s="15"/>
      <c r="J322" s="61"/>
    </row>
    <row r="323" spans="1:10" ht="12.75">
      <c r="A323" s="1"/>
      <c r="C323" s="1"/>
      <c r="D323" s="15"/>
      <c r="J323" s="61"/>
    </row>
    <row r="324" spans="1:10" ht="12.75">
      <c r="A324" s="1"/>
      <c r="C324" s="1"/>
      <c r="D324" s="15"/>
      <c r="J324" s="61"/>
    </row>
    <row r="325" spans="1:10" ht="12.75">
      <c r="A325" s="1"/>
      <c r="C325" s="1"/>
      <c r="D325" s="15"/>
      <c r="J325" s="61"/>
    </row>
    <row r="326" spans="1:10" ht="12.75">
      <c r="A326" s="1"/>
      <c r="C326" s="1"/>
      <c r="D326" s="15"/>
      <c r="J326" s="61"/>
    </row>
    <row r="327" spans="1:10" ht="12.75">
      <c r="A327" s="1"/>
      <c r="C327" s="1"/>
      <c r="D327" s="15"/>
      <c r="J327" s="61"/>
    </row>
    <row r="328" spans="1:10" ht="12.75">
      <c r="A328" s="1"/>
      <c r="C328" s="1"/>
      <c r="D328" s="15"/>
      <c r="J328" s="61"/>
    </row>
    <row r="329" spans="1:10" ht="12.75">
      <c r="A329" s="1"/>
      <c r="C329" s="1"/>
      <c r="D329" s="15"/>
      <c r="J329" s="61"/>
    </row>
    <row r="330" spans="1:10" ht="12.75">
      <c r="A330" s="1"/>
      <c r="C330" s="1"/>
      <c r="D330" s="15"/>
      <c r="J330" s="61"/>
    </row>
    <row r="331" spans="1:10" ht="12.75">
      <c r="A331" s="1"/>
      <c r="C331" s="1"/>
      <c r="D331" s="15"/>
      <c r="J331" s="61"/>
    </row>
    <row r="332" spans="1:10" ht="12.75">
      <c r="A332" s="1"/>
      <c r="C332" s="1"/>
      <c r="D332" s="15"/>
      <c r="J332" s="61"/>
    </row>
    <row r="333" spans="1:10" ht="12.75">
      <c r="A333" s="1"/>
      <c r="C333" s="1"/>
      <c r="D333" s="15"/>
      <c r="J333" s="61"/>
    </row>
    <row r="334" spans="1:10" ht="12.75">
      <c r="A334" s="1"/>
      <c r="C334" s="1"/>
      <c r="D334" s="15"/>
      <c r="J334" s="61"/>
    </row>
    <row r="335" spans="1:10" ht="12.75">
      <c r="A335" s="1"/>
      <c r="C335" s="1"/>
      <c r="D335" s="15"/>
      <c r="J335" s="61"/>
    </row>
    <row r="336" spans="1:10" ht="12.75">
      <c r="A336" s="1"/>
      <c r="C336" s="1"/>
      <c r="D336" s="15"/>
      <c r="J336" s="61"/>
    </row>
    <row r="337" spans="1:10" ht="12.75">
      <c r="A337" s="1"/>
      <c r="C337" s="1"/>
      <c r="D337" s="15"/>
      <c r="J337" s="61"/>
    </row>
    <row r="338" spans="1:10" ht="12.75">
      <c r="A338" s="1"/>
      <c r="C338" s="1"/>
      <c r="D338" s="15"/>
      <c r="J338" s="61"/>
    </row>
    <row r="339" spans="1:10" ht="12.75">
      <c r="A339" s="1"/>
      <c r="C339" s="1"/>
      <c r="D339" s="15"/>
      <c r="J339" s="61"/>
    </row>
    <row r="340" spans="1:10" ht="12.75">
      <c r="A340" s="1"/>
      <c r="C340" s="1"/>
      <c r="D340" s="15"/>
      <c r="J340" s="61"/>
    </row>
    <row r="341" spans="1:10" ht="12.75">
      <c r="A341" s="1"/>
      <c r="C341" s="1"/>
      <c r="D341" s="15"/>
      <c r="J341" s="61"/>
    </row>
    <row r="342" spans="1:10" ht="12.75">
      <c r="A342" s="1"/>
      <c r="C342" s="1"/>
      <c r="D342" s="15"/>
      <c r="J342" s="61"/>
    </row>
    <row r="343" spans="1:10" ht="12.75">
      <c r="A343" s="1"/>
      <c r="C343" s="1"/>
      <c r="D343" s="15"/>
      <c r="J343" s="61"/>
    </row>
    <row r="344" spans="1:10" ht="12.75">
      <c r="A344" s="1"/>
      <c r="C344" s="1"/>
      <c r="D344" s="15"/>
      <c r="J344" s="61"/>
    </row>
    <row r="345" spans="1:10" ht="12.75">
      <c r="A345" s="1"/>
      <c r="C345" s="1"/>
      <c r="D345" s="15"/>
      <c r="J345" s="61"/>
    </row>
    <row r="346" spans="1:10" ht="12.75">
      <c r="A346" s="1"/>
      <c r="C346" s="1"/>
      <c r="D346" s="15"/>
      <c r="J346" s="61"/>
    </row>
    <row r="347" spans="1:10" ht="12.75">
      <c r="A347" s="1"/>
      <c r="C347" s="1"/>
      <c r="D347" s="15"/>
      <c r="J347" s="61"/>
    </row>
    <row r="348" spans="1:10" ht="12.75">
      <c r="A348" s="1"/>
      <c r="C348" s="1"/>
      <c r="D348" s="15"/>
      <c r="J348" s="61"/>
    </row>
    <row r="349" spans="1:10" ht="12.75">
      <c r="A349" s="1"/>
      <c r="C349" s="1"/>
      <c r="D349" s="15"/>
      <c r="J349" s="61"/>
    </row>
    <row r="350" spans="1:10" ht="12.75">
      <c r="A350" s="1"/>
      <c r="C350" s="1"/>
      <c r="D350" s="15"/>
      <c r="J350" s="61"/>
    </row>
    <row r="351" spans="1:10" ht="12.75">
      <c r="A351" s="1"/>
      <c r="C351" s="1"/>
      <c r="D351" s="15"/>
      <c r="J351" s="61"/>
    </row>
    <row r="352" spans="1:10" ht="12.75">
      <c r="A352" s="1"/>
      <c r="C352" s="1"/>
      <c r="D352" s="15"/>
      <c r="J352" s="61"/>
    </row>
    <row r="353" spans="1:10" ht="12.75">
      <c r="A353" s="1"/>
      <c r="C353" s="1"/>
      <c r="D353" s="15"/>
      <c r="J353" s="61"/>
    </row>
    <row r="354" spans="1:10" ht="12.75">
      <c r="A354" s="1"/>
      <c r="C354" s="1"/>
      <c r="D354" s="15"/>
      <c r="J354" s="61"/>
    </row>
    <row r="355" spans="1:10" ht="12.75">
      <c r="A355" s="1"/>
      <c r="C355" s="1"/>
      <c r="D355" s="15"/>
      <c r="J355" s="61"/>
    </row>
    <row r="356" spans="1:10" ht="12.75">
      <c r="A356" s="1"/>
      <c r="C356" s="1"/>
      <c r="D356" s="15"/>
      <c r="J356" s="61"/>
    </row>
    <row r="357" spans="1:10" ht="12.75">
      <c r="A357" s="1"/>
      <c r="C357" s="1"/>
      <c r="D357" s="15"/>
      <c r="J357" s="61"/>
    </row>
    <row r="358" spans="1:10" ht="12.75">
      <c r="A358" s="1"/>
      <c r="C358" s="1"/>
      <c r="D358" s="15"/>
      <c r="J358" s="61"/>
    </row>
    <row r="359" spans="1:10" ht="12.75">
      <c r="A359" s="1"/>
      <c r="C359" s="1"/>
      <c r="D359" s="15"/>
      <c r="J359" s="61"/>
    </row>
    <row r="360" spans="1:10" ht="12.75">
      <c r="A360" s="1"/>
      <c r="C360" s="1"/>
      <c r="D360" s="15"/>
      <c r="J360" s="61"/>
    </row>
    <row r="361" spans="1:10" ht="12.75">
      <c r="A361" s="1"/>
      <c r="C361" s="1"/>
      <c r="D361" s="15"/>
      <c r="J361" s="61"/>
    </row>
    <row r="362" spans="1:10" ht="12.75">
      <c r="A362" s="1"/>
      <c r="C362" s="1"/>
      <c r="D362" s="15"/>
      <c r="J362" s="61"/>
    </row>
    <row r="363" spans="1:10" ht="12.75">
      <c r="A363" s="1"/>
      <c r="C363" s="1"/>
      <c r="D363" s="15"/>
      <c r="J363" s="61"/>
    </row>
    <row r="364" spans="1:10" ht="12.75">
      <c r="A364" s="1"/>
      <c r="C364" s="1"/>
      <c r="D364" s="15"/>
      <c r="J364" s="61"/>
    </row>
    <row r="365" spans="1:10" ht="12.75">
      <c r="A365" s="1"/>
      <c r="C365" s="1"/>
      <c r="D365" s="15"/>
      <c r="J365" s="61"/>
    </row>
    <row r="366" spans="1:10" ht="12.75">
      <c r="A366" s="1"/>
      <c r="C366" s="1"/>
      <c r="D366" s="15"/>
      <c r="J366" s="61"/>
    </row>
    <row r="367" spans="1:10" ht="12.75">
      <c r="A367" s="1"/>
      <c r="C367" s="1"/>
      <c r="D367" s="15"/>
      <c r="J367" s="61"/>
    </row>
    <row r="368" spans="1:10" ht="12.75">
      <c r="A368" s="1"/>
      <c r="C368" s="1"/>
      <c r="D368" s="15"/>
      <c r="J368" s="61"/>
    </row>
    <row r="369" spans="1:10" ht="12.75">
      <c r="A369" s="1"/>
      <c r="C369" s="1"/>
      <c r="D369" s="15"/>
      <c r="J369" s="61"/>
    </row>
    <row r="370" spans="1:10" ht="12.75">
      <c r="A370" s="1"/>
      <c r="C370" s="1"/>
      <c r="D370" s="15"/>
      <c r="J370" s="61"/>
    </row>
    <row r="371" spans="1:10" ht="12.75">
      <c r="A371" s="1"/>
      <c r="C371" s="1"/>
      <c r="D371" s="15"/>
      <c r="J371" s="61"/>
    </row>
    <row r="372" spans="1:10" ht="12.75">
      <c r="A372" s="1"/>
      <c r="C372" s="1"/>
      <c r="D372" s="15"/>
      <c r="J372" s="61"/>
    </row>
    <row r="373" spans="1:10" ht="12.75">
      <c r="A373" s="1"/>
      <c r="C373" s="1"/>
      <c r="D373" s="15"/>
      <c r="J373" s="61"/>
    </row>
    <row r="374" spans="1:10" ht="12.75">
      <c r="A374" s="1"/>
      <c r="C374" s="1"/>
      <c r="D374" s="15"/>
      <c r="J374" s="61"/>
    </row>
    <row r="375" spans="1:10" ht="12.75">
      <c r="A375" s="1"/>
      <c r="C375" s="1"/>
      <c r="D375" s="15"/>
      <c r="J375" s="61"/>
    </row>
    <row r="376" spans="1:10" ht="12.75">
      <c r="A376" s="1"/>
      <c r="C376" s="1"/>
      <c r="D376" s="15"/>
      <c r="J376" s="61"/>
    </row>
    <row r="377" spans="1:10" ht="12.75">
      <c r="A377" s="1"/>
      <c r="C377" s="1"/>
      <c r="D377" s="15"/>
      <c r="J377" s="61"/>
    </row>
    <row r="378" spans="1:10" ht="12.75">
      <c r="A378" s="1"/>
      <c r="C378" s="1"/>
      <c r="D378" s="15"/>
      <c r="J378" s="61"/>
    </row>
    <row r="379" spans="1:10" ht="12.75">
      <c r="A379" s="1"/>
      <c r="C379" s="1"/>
      <c r="D379" s="15"/>
      <c r="J379" s="61"/>
    </row>
    <row r="380" spans="1:10" ht="12.75">
      <c r="A380" s="1"/>
      <c r="C380" s="1"/>
      <c r="D380" s="15"/>
      <c r="J380" s="61"/>
    </row>
    <row r="381" spans="1:10" ht="12.75">
      <c r="A381" s="1"/>
      <c r="C381" s="1"/>
      <c r="D381" s="15"/>
      <c r="J381" s="61"/>
    </row>
    <row r="382" spans="1:10" ht="12.75">
      <c r="A382" s="1"/>
      <c r="C382" s="1"/>
      <c r="D382" s="15"/>
      <c r="J382" s="61"/>
    </row>
    <row r="383" spans="1:10" ht="12.75">
      <c r="A383" s="1"/>
      <c r="C383" s="1"/>
      <c r="D383" s="15"/>
      <c r="J383" s="61"/>
    </row>
    <row r="384" spans="1:10" ht="12.75">
      <c r="A384" s="1"/>
      <c r="C384" s="1"/>
      <c r="D384" s="15"/>
      <c r="J384" s="61"/>
    </row>
    <row r="385" spans="1:10" ht="12.75">
      <c r="A385" s="1"/>
      <c r="C385" s="1"/>
      <c r="D385" s="15"/>
      <c r="J385" s="61"/>
    </row>
    <row r="386" spans="1:10" ht="12.75">
      <c r="A386" s="1"/>
      <c r="C386" s="1"/>
      <c r="D386" s="15"/>
      <c r="J386" s="61"/>
    </row>
    <row r="387" spans="1:10" ht="12.75">
      <c r="A387" s="1"/>
      <c r="C387" s="1"/>
      <c r="D387" s="15"/>
      <c r="J387" s="61"/>
    </row>
    <row r="388" spans="1:10" ht="12.75">
      <c r="A388" s="1"/>
      <c r="C388" s="1"/>
      <c r="D388" s="15"/>
      <c r="J388" s="61"/>
    </row>
    <row r="389" spans="1:10" ht="12.75">
      <c r="A389" s="1"/>
      <c r="C389" s="1"/>
      <c r="D389" s="15"/>
      <c r="J389" s="61"/>
    </row>
    <row r="390" spans="1:10" ht="12.75">
      <c r="A390" s="1"/>
      <c r="C390" s="1"/>
      <c r="D390" s="15"/>
      <c r="J390" s="61"/>
    </row>
    <row r="391" spans="1:10" ht="12.75">
      <c r="A391" s="1"/>
      <c r="C391" s="1"/>
      <c r="D391" s="15"/>
      <c r="J391" s="61"/>
    </row>
    <row r="392" spans="1:10" ht="12.75">
      <c r="A392" s="1"/>
      <c r="C392" s="1"/>
      <c r="D392" s="15"/>
      <c r="J392" s="61"/>
    </row>
    <row r="393" spans="1:10" ht="12.75">
      <c r="A393" s="1"/>
      <c r="C393" s="1"/>
      <c r="D393" s="15"/>
      <c r="J393" s="61"/>
    </row>
    <row r="394" spans="1:10" ht="12.75">
      <c r="A394" s="1"/>
      <c r="C394" s="1"/>
      <c r="D394" s="15"/>
      <c r="J394" s="61"/>
    </row>
    <row r="395" spans="1:10" ht="12.75">
      <c r="A395" s="1"/>
      <c r="C395" s="1"/>
      <c r="D395" s="15"/>
      <c r="J395" s="61"/>
    </row>
    <row r="396" spans="1:10" ht="12.75">
      <c r="A396" s="1"/>
      <c r="C396" s="1"/>
      <c r="D396" s="15"/>
      <c r="J396" s="61"/>
    </row>
    <row r="397" spans="1:10" ht="12.75">
      <c r="A397" s="1"/>
      <c r="C397" s="1"/>
      <c r="D397" s="15"/>
      <c r="J397" s="61"/>
    </row>
    <row r="398" spans="1:10" ht="12.75">
      <c r="A398" s="1"/>
      <c r="C398" s="1"/>
      <c r="D398" s="15"/>
      <c r="J398" s="61"/>
    </row>
    <row r="399" spans="1:10" ht="12.75">
      <c r="A399" s="1"/>
      <c r="C399" s="1"/>
      <c r="D399" s="15"/>
      <c r="J399" s="61"/>
    </row>
    <row r="400" spans="1:10" ht="12.75">
      <c r="A400" s="1"/>
      <c r="C400" s="1"/>
      <c r="D400" s="15"/>
      <c r="J400" s="61"/>
    </row>
    <row r="401" spans="1:10" ht="12.75">
      <c r="A401" s="1"/>
      <c r="C401" s="1"/>
      <c r="D401" s="15"/>
      <c r="J401" s="61"/>
    </row>
    <row r="402" spans="1:10" ht="12.75">
      <c r="A402" s="1"/>
      <c r="C402" s="1"/>
      <c r="D402" s="15"/>
      <c r="J402" s="61"/>
    </row>
    <row r="403" spans="1:10" ht="12.75">
      <c r="A403" s="1"/>
      <c r="C403" s="1"/>
      <c r="D403" s="15"/>
      <c r="J403" s="61"/>
    </row>
    <row r="404" spans="1:10" ht="12.75">
      <c r="A404" s="1"/>
      <c r="C404" s="1"/>
      <c r="D404" s="15"/>
      <c r="J404" s="61"/>
    </row>
    <row r="405" spans="1:10" ht="12.75">
      <c r="A405" s="1"/>
      <c r="C405" s="1"/>
      <c r="D405" s="15"/>
      <c r="J405" s="61"/>
    </row>
    <row r="406" spans="1:10" ht="12.75">
      <c r="A406" s="1"/>
      <c r="C406" s="1"/>
      <c r="D406" s="15"/>
      <c r="J406" s="61"/>
    </row>
    <row r="407" spans="1:10" ht="12.75">
      <c r="A407" s="1"/>
      <c r="C407" s="1"/>
      <c r="D407" s="15"/>
      <c r="J407" s="61"/>
    </row>
    <row r="408" spans="1:10" ht="12.75">
      <c r="A408" s="1"/>
      <c r="C408" s="1"/>
      <c r="D408" s="15"/>
      <c r="J408" s="61"/>
    </row>
    <row r="409" spans="1:10" ht="12.75">
      <c r="A409" s="1"/>
      <c r="C409" s="1"/>
      <c r="D409" s="15"/>
      <c r="J409" s="61"/>
    </row>
    <row r="410" spans="1:10" ht="12.75">
      <c r="A410" s="1"/>
      <c r="C410" s="1"/>
      <c r="D410" s="15"/>
      <c r="J410" s="61"/>
    </row>
    <row r="411" spans="1:10" ht="12.75">
      <c r="A411" s="1"/>
      <c r="C411" s="1"/>
      <c r="D411" s="15"/>
      <c r="J411" s="61"/>
    </row>
    <row r="412" spans="1:10" ht="12.75">
      <c r="A412" s="1"/>
      <c r="C412" s="1"/>
      <c r="D412" s="15"/>
      <c r="J412" s="61"/>
    </row>
    <row r="413" spans="1:10" ht="12.75">
      <c r="A413" s="1"/>
      <c r="C413" s="1"/>
      <c r="D413" s="15"/>
      <c r="J413" s="61"/>
    </row>
    <row r="414" spans="1:10" ht="12.75">
      <c r="A414" s="1"/>
      <c r="C414" s="1"/>
      <c r="D414" s="15"/>
      <c r="J414" s="61"/>
    </row>
    <row r="415" spans="1:10" ht="12.75">
      <c r="A415" s="1"/>
      <c r="C415" s="1"/>
      <c r="D415" s="15"/>
      <c r="J415" s="61"/>
    </row>
    <row r="416" spans="1:10" ht="12.75">
      <c r="A416" s="1"/>
      <c r="C416" s="1"/>
      <c r="D416" s="15"/>
      <c r="J416" s="61"/>
    </row>
    <row r="417" spans="1:10" ht="12.75">
      <c r="A417" s="1"/>
      <c r="C417" s="1"/>
      <c r="D417" s="15"/>
      <c r="J417" s="61"/>
    </row>
    <row r="418" spans="1:10" ht="12.75">
      <c r="A418" s="1"/>
      <c r="C418" s="1"/>
      <c r="D418" s="15"/>
      <c r="J418" s="61"/>
    </row>
    <row r="419" spans="1:10" ht="12.75">
      <c r="A419" s="1"/>
      <c r="C419" s="1"/>
      <c r="D419" s="15"/>
      <c r="J419" s="61"/>
    </row>
    <row r="420" spans="1:10" ht="12.75">
      <c r="A420" s="1"/>
      <c r="C420" s="1"/>
      <c r="D420" s="15"/>
      <c r="J420" s="61"/>
    </row>
    <row r="421" spans="1:10" ht="12.75">
      <c r="A421" s="1"/>
      <c r="C421" s="1"/>
      <c r="D421" s="15"/>
      <c r="J421" s="61"/>
    </row>
    <row r="422" spans="1:10" ht="12.75">
      <c r="A422" s="1"/>
      <c r="C422" s="1"/>
      <c r="D422" s="15"/>
      <c r="J422" s="61"/>
    </row>
    <row r="423" spans="1:10" ht="12.75">
      <c r="A423" s="1"/>
      <c r="C423" s="1"/>
      <c r="D423" s="15"/>
      <c r="J423" s="61"/>
    </row>
    <row r="424" spans="1:10" ht="12.75">
      <c r="A424" s="1"/>
      <c r="C424" s="1"/>
      <c r="D424" s="15"/>
      <c r="J424" s="61"/>
    </row>
    <row r="425" spans="1:10" ht="12.75">
      <c r="A425" s="1"/>
      <c r="C425" s="1"/>
      <c r="D425" s="15"/>
      <c r="J425" s="61"/>
    </row>
    <row r="426" spans="1:10" ht="12.75">
      <c r="A426" s="1"/>
      <c r="C426" s="1"/>
      <c r="D426" s="15"/>
      <c r="J426" s="61"/>
    </row>
    <row r="427" spans="1:10" ht="12.75">
      <c r="A427" s="1"/>
      <c r="C427" s="1"/>
      <c r="D427" s="15"/>
      <c r="J427" s="61"/>
    </row>
    <row r="428" spans="1:10" ht="12.75">
      <c r="A428" s="1"/>
      <c r="C428" s="1"/>
      <c r="D428" s="15"/>
      <c r="J428" s="61"/>
    </row>
    <row r="429" spans="1:10" ht="12.75">
      <c r="A429" s="1"/>
      <c r="C429" s="1"/>
      <c r="D429" s="15"/>
      <c r="J429" s="61"/>
    </row>
    <row r="430" spans="1:10" ht="12.75">
      <c r="A430" s="1"/>
      <c r="C430" s="1"/>
      <c r="D430" s="15"/>
      <c r="J430" s="61"/>
    </row>
    <row r="431" spans="1:10" ht="12.75">
      <c r="A431" s="1"/>
      <c r="C431" s="1"/>
      <c r="D431" s="15"/>
      <c r="J431" s="61"/>
    </row>
    <row r="432" spans="1:10" ht="12.75">
      <c r="A432" s="1"/>
      <c r="C432" s="1"/>
      <c r="D432" s="15"/>
      <c r="J432" s="61"/>
    </row>
    <row r="433" spans="1:10" ht="12.75">
      <c r="A433" s="1"/>
      <c r="C433" s="1"/>
      <c r="D433" s="15"/>
      <c r="J433" s="61"/>
    </row>
    <row r="434" spans="1:10" ht="12.75">
      <c r="A434" s="1"/>
      <c r="C434" s="1"/>
      <c r="D434" s="15"/>
      <c r="J434" s="61"/>
    </row>
    <row r="435" spans="1:10" ht="12.75">
      <c r="A435" s="1"/>
      <c r="C435" s="1"/>
      <c r="D435" s="15"/>
      <c r="J435" s="61"/>
    </row>
    <row r="436" spans="1:10" ht="12.75">
      <c r="A436" s="1"/>
      <c r="C436" s="1"/>
      <c r="D436" s="15"/>
      <c r="J436" s="61"/>
    </row>
    <row r="437" spans="1:10" ht="12.75">
      <c r="A437" s="1"/>
      <c r="C437" s="1"/>
      <c r="D437" s="15"/>
      <c r="J437" s="61"/>
    </row>
    <row r="438" spans="1:10" ht="12.75">
      <c r="A438" s="1"/>
      <c r="C438" s="1"/>
      <c r="D438" s="15"/>
      <c r="J438" s="61"/>
    </row>
    <row r="439" spans="1:10" ht="12.75">
      <c r="A439" s="1"/>
      <c r="C439" s="1"/>
      <c r="D439" s="15"/>
      <c r="J439" s="61"/>
    </row>
    <row r="440" spans="1:10" ht="12.75">
      <c r="A440" s="1"/>
      <c r="C440" s="1"/>
      <c r="D440" s="15"/>
      <c r="J440" s="61"/>
    </row>
    <row r="441" spans="1:10" ht="12.75">
      <c r="A441" s="1"/>
      <c r="C441" s="1"/>
      <c r="D441" s="15"/>
      <c r="J441" s="61"/>
    </row>
    <row r="442" spans="1:10" ht="12.75">
      <c r="A442" s="1"/>
      <c r="C442" s="1"/>
      <c r="D442" s="15"/>
      <c r="J442" s="61"/>
    </row>
    <row r="443" spans="1:10" ht="12.75">
      <c r="A443" s="1"/>
      <c r="C443" s="1"/>
      <c r="D443" s="15"/>
      <c r="J443" s="61"/>
    </row>
    <row r="444" spans="1:10" ht="12.75">
      <c r="A444" s="1"/>
      <c r="C444" s="1"/>
      <c r="D444" s="15"/>
      <c r="J444" s="61"/>
    </row>
    <row r="445" spans="1:10" ht="12.75">
      <c r="A445" s="1"/>
      <c r="C445" s="1"/>
      <c r="D445" s="15"/>
      <c r="J445" s="61"/>
    </row>
    <row r="446" spans="1:10" ht="12.75">
      <c r="A446" s="1"/>
      <c r="C446" s="1"/>
      <c r="D446" s="15"/>
      <c r="J446" s="61"/>
    </row>
    <row r="447" spans="1:10" ht="12.75">
      <c r="A447" s="1"/>
      <c r="C447" s="1"/>
      <c r="D447" s="15"/>
      <c r="J447" s="61"/>
    </row>
    <row r="448" spans="1:10" ht="12.75">
      <c r="A448" s="1"/>
      <c r="C448" s="1"/>
      <c r="D448" s="15"/>
      <c r="J448" s="61"/>
    </row>
    <row r="449" spans="1:10" ht="12.75">
      <c r="A449" s="1"/>
      <c r="C449" s="1"/>
      <c r="D449" s="15"/>
      <c r="J449" s="61"/>
    </row>
    <row r="450" spans="1:10" ht="12.75">
      <c r="A450" s="1"/>
      <c r="C450" s="1"/>
      <c r="D450" s="15"/>
      <c r="J450" s="61"/>
    </row>
    <row r="451" spans="1:10" ht="12.75">
      <c r="A451" s="1"/>
      <c r="C451" s="1"/>
      <c r="D451" s="15"/>
      <c r="J451" s="61"/>
    </row>
    <row r="452" spans="1:10" ht="12.75">
      <c r="A452" s="1"/>
      <c r="C452" s="1"/>
      <c r="D452" s="15"/>
      <c r="J452" s="61"/>
    </row>
    <row r="453" spans="1:10" ht="12.75">
      <c r="A453" s="1"/>
      <c r="C453" s="1"/>
      <c r="D453" s="15"/>
      <c r="J453" s="61"/>
    </row>
    <row r="454" spans="1:10" ht="12.75">
      <c r="A454" s="1"/>
      <c r="C454" s="1"/>
      <c r="D454" s="15"/>
      <c r="J454" s="61"/>
    </row>
    <row r="455" spans="1:10" ht="12.75">
      <c r="A455" s="1"/>
      <c r="C455" s="1"/>
      <c r="D455" s="15"/>
      <c r="J455" s="61"/>
    </row>
    <row r="456" spans="1:10" ht="12.75">
      <c r="A456" s="1"/>
      <c r="C456" s="1"/>
      <c r="D456" s="15"/>
      <c r="J456" s="61"/>
    </row>
    <row r="457" spans="1:10" ht="12.75">
      <c r="A457" s="1"/>
      <c r="C457" s="1"/>
      <c r="D457" s="15"/>
      <c r="J457" s="61"/>
    </row>
    <row r="458" spans="1:10" ht="12.75">
      <c r="A458" s="1"/>
      <c r="C458" s="1"/>
      <c r="D458" s="15"/>
      <c r="J458" s="61"/>
    </row>
    <row r="459" spans="1:10" ht="12.75">
      <c r="A459" s="1"/>
      <c r="C459" s="1"/>
      <c r="D459" s="15"/>
      <c r="J459" s="61"/>
    </row>
    <row r="460" spans="1:10" ht="12.75">
      <c r="A460" s="1"/>
      <c r="C460" s="1"/>
      <c r="D460" s="15"/>
      <c r="J460" s="61"/>
    </row>
    <row r="461" spans="1:10" ht="12.75">
      <c r="A461" s="1"/>
      <c r="C461" s="1"/>
      <c r="D461" s="15"/>
      <c r="J461" s="61"/>
    </row>
    <row r="462" spans="1:10" ht="12.75">
      <c r="A462" s="1"/>
      <c r="C462" s="1"/>
      <c r="D462" s="15"/>
      <c r="J462" s="61"/>
    </row>
    <row r="463" spans="1:10" ht="12.75">
      <c r="A463" s="1"/>
      <c r="C463" s="1"/>
      <c r="D463" s="15"/>
      <c r="J463" s="61"/>
    </row>
    <row r="464" spans="1:10" ht="12.75">
      <c r="A464" s="1"/>
      <c r="C464" s="1"/>
      <c r="D464" s="15"/>
      <c r="J464" s="61"/>
    </row>
    <row r="465" spans="1:10" ht="12.75">
      <c r="A465" s="1"/>
      <c r="C465" s="1"/>
      <c r="D465" s="15"/>
      <c r="J465" s="61"/>
    </row>
    <row r="466" spans="1:10" ht="12.75">
      <c r="A466" s="1"/>
      <c r="C466" s="1"/>
      <c r="D466" s="15"/>
      <c r="J466" s="61"/>
    </row>
    <row r="467" spans="1:10" ht="12.75">
      <c r="A467" s="1"/>
      <c r="C467" s="1"/>
      <c r="D467" s="15"/>
      <c r="J467" s="61"/>
    </row>
    <row r="468" spans="1:10" ht="12.75">
      <c r="A468" s="1"/>
      <c r="C468" s="1"/>
      <c r="D468" s="15"/>
      <c r="J468" s="61"/>
    </row>
    <row r="469" spans="1:10" ht="12.75">
      <c r="A469" s="1"/>
      <c r="C469" s="1"/>
      <c r="D469" s="15"/>
      <c r="J469" s="61"/>
    </row>
    <row r="470" spans="1:10" ht="12.75">
      <c r="A470" s="1"/>
      <c r="C470" s="1"/>
      <c r="D470" s="15"/>
      <c r="J470" s="61"/>
    </row>
    <row r="471" spans="1:10" ht="12.75">
      <c r="A471" s="1"/>
      <c r="C471" s="1"/>
      <c r="D471" s="15"/>
      <c r="J471" s="61"/>
    </row>
    <row r="472" spans="1:10" ht="12.75">
      <c r="A472" s="1"/>
      <c r="C472" s="1"/>
      <c r="D472" s="15"/>
      <c r="J472" s="61"/>
    </row>
    <row r="473" spans="1:10" ht="12.75">
      <c r="A473" s="1"/>
      <c r="C473" s="1"/>
      <c r="D473" s="15"/>
      <c r="J473" s="61"/>
    </row>
    <row r="474" spans="1:10" ht="12.75">
      <c r="A474" s="1"/>
      <c r="C474" s="1"/>
      <c r="D474" s="15"/>
      <c r="J474" s="61"/>
    </row>
    <row r="475" spans="1:10" ht="12.75">
      <c r="A475" s="1"/>
      <c r="C475" s="1"/>
      <c r="D475" s="15"/>
      <c r="J475" s="61"/>
    </row>
    <row r="476" spans="1:10" ht="12.75">
      <c r="A476" s="1"/>
      <c r="C476" s="1"/>
      <c r="D476" s="15"/>
      <c r="J476" s="61"/>
    </row>
    <row r="477" spans="1:10" ht="12.75">
      <c r="A477" s="1"/>
      <c r="C477" s="1"/>
      <c r="D477" s="15"/>
      <c r="J477" s="61"/>
    </row>
    <row r="478" spans="1:10" ht="12.75">
      <c r="A478" s="1"/>
      <c r="C478" s="1"/>
      <c r="D478" s="15"/>
      <c r="J478" s="61"/>
    </row>
    <row r="479" spans="1:10" ht="12.75">
      <c r="A479" s="1"/>
      <c r="C479" s="1"/>
      <c r="D479" s="15"/>
      <c r="J479" s="61"/>
    </row>
    <row r="480" spans="1:10" ht="12.75">
      <c r="A480" s="1"/>
      <c r="C480" s="1"/>
      <c r="D480" s="15"/>
      <c r="J480" s="61"/>
    </row>
    <row r="481" spans="1:10" ht="12.75">
      <c r="A481" s="1"/>
      <c r="C481" s="1"/>
      <c r="D481" s="15"/>
      <c r="J481" s="61"/>
    </row>
    <row r="482" spans="1:10" ht="12.75">
      <c r="A482" s="1"/>
      <c r="C482" s="1"/>
      <c r="D482" s="15"/>
      <c r="J482" s="61"/>
    </row>
    <row r="483" spans="1:10" ht="12.75">
      <c r="A483" s="1"/>
      <c r="C483" s="1"/>
      <c r="D483" s="15"/>
      <c r="J483" s="61"/>
    </row>
    <row r="484" spans="1:10" ht="12.75">
      <c r="A484" s="1"/>
      <c r="C484" s="1"/>
      <c r="D484" s="15"/>
      <c r="J484" s="61"/>
    </row>
    <row r="485" spans="1:10" ht="12.75">
      <c r="A485" s="1"/>
      <c r="C485" s="1"/>
      <c r="D485" s="15"/>
      <c r="J485" s="61"/>
    </row>
    <row r="486" spans="1:10" ht="12.75">
      <c r="A486" s="1"/>
      <c r="C486" s="1"/>
      <c r="D486" s="15"/>
      <c r="J486" s="61"/>
    </row>
    <row r="487" spans="1:10" ht="12.75">
      <c r="A487" s="1"/>
      <c r="C487" s="1"/>
      <c r="D487" s="15"/>
      <c r="J487" s="61"/>
    </row>
    <row r="488" spans="1:10" ht="12.75">
      <c r="A488" s="1"/>
      <c r="C488" s="1"/>
      <c r="D488" s="15"/>
      <c r="J488" s="61"/>
    </row>
    <row r="489" spans="1:10" ht="12.75">
      <c r="A489" s="1"/>
      <c r="C489" s="1"/>
      <c r="D489" s="15"/>
      <c r="J489" s="61"/>
    </row>
    <row r="490" spans="1:10" ht="12.75">
      <c r="A490" s="1"/>
      <c r="C490" s="1"/>
      <c r="D490" s="15"/>
      <c r="J490" s="61"/>
    </row>
    <row r="491" spans="1:10" ht="12.75">
      <c r="A491" s="1"/>
      <c r="C491" s="1"/>
      <c r="D491" s="15"/>
      <c r="J491" s="61"/>
    </row>
    <row r="492" spans="1:10" ht="12.75">
      <c r="A492" s="1"/>
      <c r="C492" s="1"/>
      <c r="D492" s="15"/>
      <c r="J492" s="61"/>
    </row>
    <row r="493" spans="1:10" ht="12.75">
      <c r="A493" s="1"/>
      <c r="C493" s="1"/>
      <c r="D493" s="15"/>
      <c r="J493" s="61"/>
    </row>
    <row r="494" spans="1:10" ht="12.75">
      <c r="A494" s="1"/>
      <c r="C494" s="1"/>
      <c r="D494" s="15"/>
      <c r="J494" s="61"/>
    </row>
    <row r="495" spans="1:10" ht="12.75">
      <c r="A495" s="1"/>
      <c r="C495" s="1"/>
      <c r="D495" s="15"/>
      <c r="J495" s="61"/>
    </row>
    <row r="496" spans="1:10" ht="12.75">
      <c r="A496" s="1"/>
      <c r="C496" s="1"/>
      <c r="D496" s="15"/>
      <c r="J496" s="61"/>
    </row>
    <row r="497" spans="1:10" ht="12.75">
      <c r="A497" s="1"/>
      <c r="C497" s="1"/>
      <c r="D497" s="15"/>
      <c r="J497" s="61"/>
    </row>
    <row r="498" spans="1:10" ht="12.75">
      <c r="A498" s="1"/>
      <c r="C498" s="1"/>
      <c r="D498" s="15"/>
      <c r="J498" s="61"/>
    </row>
    <row r="499" spans="1:10" ht="12.75">
      <c r="A499" s="1"/>
      <c r="C499" s="1"/>
      <c r="D499" s="15"/>
      <c r="J499" s="61"/>
    </row>
    <row r="500" spans="1:10" ht="12.75">
      <c r="A500" s="1"/>
      <c r="C500" s="1"/>
      <c r="D500" s="15"/>
      <c r="J500" s="61"/>
    </row>
    <row r="501" spans="1:10" ht="12.75">
      <c r="A501" s="1"/>
      <c r="C501" s="1"/>
      <c r="D501" s="15"/>
      <c r="J501" s="61"/>
    </row>
    <row r="502" spans="1:10" ht="12.75">
      <c r="A502" s="1"/>
      <c r="C502" s="1"/>
      <c r="D502" s="15"/>
      <c r="J502" s="61"/>
    </row>
    <row r="503" spans="1:10" ht="12.75">
      <c r="A503" s="1"/>
      <c r="C503" s="1"/>
      <c r="D503" s="15"/>
      <c r="J503" s="61"/>
    </row>
    <row r="504" spans="1:10" ht="12.75">
      <c r="A504" s="1"/>
      <c r="C504" s="1"/>
      <c r="D504" s="15"/>
      <c r="J504" s="61"/>
    </row>
    <row r="505" spans="1:10" ht="12.75">
      <c r="A505" s="1"/>
      <c r="C505" s="1"/>
      <c r="D505" s="15"/>
      <c r="J505" s="61"/>
    </row>
    <row r="506" spans="1:10" ht="12.75">
      <c r="A506" s="1"/>
      <c r="C506" s="1"/>
      <c r="D506" s="15"/>
      <c r="J506" s="61"/>
    </row>
    <row r="507" spans="1:10" ht="12.75">
      <c r="A507" s="1"/>
      <c r="C507" s="1"/>
      <c r="D507" s="15"/>
      <c r="J507" s="61"/>
    </row>
    <row r="508" spans="1:10" ht="12.75">
      <c r="A508" s="1"/>
      <c r="C508" s="1"/>
      <c r="D508" s="15"/>
      <c r="J508" s="61"/>
    </row>
    <row r="509" spans="1:10" ht="12.75">
      <c r="A509" s="1"/>
      <c r="C509" s="1"/>
      <c r="D509" s="15"/>
      <c r="J509" s="61"/>
    </row>
    <row r="510" spans="1:10" ht="12.75">
      <c r="A510" s="1"/>
      <c r="C510" s="1"/>
      <c r="D510" s="15"/>
      <c r="J510" s="61"/>
    </row>
    <row r="511" spans="1:10" ht="12.75">
      <c r="A511" s="1"/>
      <c r="C511" s="1"/>
      <c r="D511" s="15"/>
      <c r="J511" s="61"/>
    </row>
    <row r="512" spans="1:10" ht="12.75">
      <c r="A512" s="1"/>
      <c r="C512" s="1"/>
      <c r="D512" s="15"/>
      <c r="J512" s="61"/>
    </row>
    <row r="513" spans="1:10" ht="12.75">
      <c r="A513" s="1"/>
      <c r="C513" s="1"/>
      <c r="D513" s="15"/>
      <c r="J513" s="61"/>
    </row>
    <row r="514" spans="1:10" ht="12.75">
      <c r="A514" s="1"/>
      <c r="C514" s="1"/>
      <c r="D514" s="15"/>
      <c r="J514" s="61"/>
    </row>
    <row r="515" spans="1:10" ht="12.75">
      <c r="A515" s="1"/>
      <c r="C515" s="1"/>
      <c r="D515" s="15"/>
      <c r="J515" s="61"/>
    </row>
    <row r="516" spans="1:10" ht="12.75">
      <c r="A516" s="1"/>
      <c r="C516" s="1"/>
      <c r="D516" s="15"/>
      <c r="J516" s="61"/>
    </row>
    <row r="517" spans="1:10" ht="12.75">
      <c r="A517" s="1"/>
      <c r="C517" s="1"/>
      <c r="D517" s="15"/>
      <c r="J517" s="61"/>
    </row>
    <row r="518" spans="1:10" ht="12.75">
      <c r="A518" s="1"/>
      <c r="C518" s="1"/>
      <c r="D518" s="15"/>
      <c r="J518" s="61"/>
    </row>
    <row r="519" spans="1:10" ht="12.75">
      <c r="A519" s="1"/>
      <c r="C519" s="1"/>
      <c r="D519" s="15"/>
      <c r="J519" s="61"/>
    </row>
    <row r="520" spans="1:10" ht="12.75">
      <c r="A520" s="1"/>
      <c r="C520" s="1"/>
      <c r="D520" s="15"/>
      <c r="J520" s="61"/>
    </row>
    <row r="521" spans="1:10" ht="12.75">
      <c r="A521" s="1"/>
      <c r="C521" s="1"/>
      <c r="D521" s="15"/>
      <c r="J521" s="61"/>
    </row>
    <row r="522" spans="1:10" ht="12.75">
      <c r="A522" s="1"/>
      <c r="C522" s="1"/>
      <c r="D522" s="15"/>
      <c r="J522" s="61"/>
    </row>
    <row r="523" spans="1:10" ht="12.75">
      <c r="A523" s="1"/>
      <c r="C523" s="1"/>
      <c r="D523" s="15"/>
      <c r="J523" s="61"/>
    </row>
    <row r="524" spans="1:10" ht="12.75">
      <c r="A524" s="1"/>
      <c r="C524" s="1"/>
      <c r="D524" s="15"/>
      <c r="J524" s="61"/>
    </row>
    <row r="525" spans="1:10" ht="12.75">
      <c r="A525" s="1"/>
      <c r="C525" s="1"/>
      <c r="D525" s="15"/>
      <c r="J525" s="61"/>
    </row>
    <row r="526" spans="1:10" ht="12.75">
      <c r="A526" s="1"/>
      <c r="C526" s="1"/>
      <c r="D526" s="15"/>
      <c r="J526" s="61"/>
    </row>
    <row r="527" spans="1:10" ht="12.75">
      <c r="A527" s="1"/>
      <c r="C527" s="1"/>
      <c r="D527" s="15"/>
      <c r="J527" s="61"/>
    </row>
    <row r="528" spans="1:10" ht="12.75">
      <c r="A528" s="1"/>
      <c r="C528" s="1"/>
      <c r="D528" s="15"/>
      <c r="J528" s="61"/>
    </row>
    <row r="529" spans="1:10" ht="12.75">
      <c r="A529" s="1"/>
      <c r="C529" s="1"/>
      <c r="D529" s="15"/>
      <c r="J529" s="61"/>
    </row>
    <row r="530" spans="1:10" ht="12.75">
      <c r="A530" s="1"/>
      <c r="C530" s="1"/>
      <c r="D530" s="15"/>
      <c r="J530" s="61"/>
    </row>
    <row r="531" spans="1:10" ht="12.75">
      <c r="A531" s="1"/>
      <c r="C531" s="1"/>
      <c r="D531" s="15"/>
      <c r="J531" s="61"/>
    </row>
    <row r="532" spans="1:10" ht="12.75">
      <c r="A532" s="1"/>
      <c r="C532" s="1"/>
      <c r="D532" s="15"/>
      <c r="J532" s="61"/>
    </row>
    <row r="533" spans="1:10" ht="12.75">
      <c r="A533" s="1"/>
      <c r="C533" s="1"/>
      <c r="D533" s="15"/>
      <c r="J533" s="61"/>
    </row>
    <row r="534" spans="1:10" ht="12.75">
      <c r="A534" s="1"/>
      <c r="C534" s="1"/>
      <c r="D534" s="15"/>
      <c r="J534" s="61"/>
    </row>
    <row r="535" spans="1:10" ht="12.75">
      <c r="A535" s="1"/>
      <c r="C535" s="1"/>
      <c r="D535" s="15"/>
      <c r="J535" s="61"/>
    </row>
    <row r="536" spans="1:10" ht="12.75">
      <c r="A536" s="1"/>
      <c r="C536" s="1"/>
      <c r="D536" s="15"/>
      <c r="J536" s="61"/>
    </row>
    <row r="537" spans="1:10" ht="12.75">
      <c r="A537" s="1"/>
      <c r="C537" s="1"/>
      <c r="D537" s="15"/>
      <c r="J537" s="61"/>
    </row>
    <row r="538" spans="1:10" ht="12.75">
      <c r="A538" s="1"/>
      <c r="C538" s="1"/>
      <c r="D538" s="15"/>
      <c r="J538" s="61"/>
    </row>
    <row r="539" spans="1:10" ht="12.75">
      <c r="A539" s="1"/>
      <c r="C539" s="1"/>
      <c r="D539" s="15"/>
      <c r="J539" s="61"/>
    </row>
    <row r="540" spans="1:10" ht="12.75">
      <c r="A540" s="1"/>
      <c r="C540" s="1"/>
      <c r="D540" s="15"/>
      <c r="J540" s="61"/>
    </row>
    <row r="541" spans="1:10" ht="12.75">
      <c r="A541" s="1"/>
      <c r="C541" s="1"/>
      <c r="D541" s="15"/>
      <c r="J541" s="61"/>
    </row>
    <row r="542" spans="1:10" ht="12.75">
      <c r="A542" s="1"/>
      <c r="C542" s="1"/>
      <c r="D542" s="15"/>
      <c r="J542" s="61"/>
    </row>
    <row r="543" spans="1:10" ht="12.75">
      <c r="A543" s="1"/>
      <c r="C543" s="1"/>
      <c r="D543" s="15"/>
      <c r="J543" s="61"/>
    </row>
    <row r="544" spans="1:10" ht="12.75">
      <c r="A544" s="1"/>
      <c r="C544" s="1"/>
      <c r="D544" s="15"/>
      <c r="J544" s="61"/>
    </row>
    <row r="545" spans="1:10" ht="12.75">
      <c r="A545" s="1"/>
      <c r="C545" s="1"/>
      <c r="D545" s="15"/>
      <c r="J545" s="61"/>
    </row>
    <row r="546" spans="1:10" ht="12.75">
      <c r="A546" s="1"/>
      <c r="C546" s="1"/>
      <c r="D546" s="15"/>
      <c r="J546" s="61"/>
    </row>
    <row r="547" spans="1:10" ht="12.75">
      <c r="A547" s="1"/>
      <c r="C547" s="1"/>
      <c r="D547" s="15"/>
      <c r="J547" s="61"/>
    </row>
    <row r="548" spans="1:10" ht="12.75">
      <c r="A548" s="1"/>
      <c r="C548" s="1"/>
      <c r="D548" s="15"/>
      <c r="J548" s="61"/>
    </row>
    <row r="549" spans="1:10" ht="12.75">
      <c r="A549" s="1"/>
      <c r="C549" s="1"/>
      <c r="D549" s="15"/>
      <c r="J549" s="61"/>
    </row>
    <row r="550" spans="1:10" ht="12.75">
      <c r="A550" s="1"/>
      <c r="C550" s="1"/>
      <c r="D550" s="15"/>
      <c r="J550" s="61"/>
    </row>
    <row r="551" spans="1:10" ht="12.75">
      <c r="A551" s="1"/>
      <c r="C551" s="1"/>
      <c r="D551" s="15"/>
      <c r="J551" s="61"/>
    </row>
    <row r="552" spans="1:10" ht="12.75">
      <c r="A552" s="1"/>
      <c r="C552" s="1"/>
      <c r="D552" s="15"/>
      <c r="J552" s="61"/>
    </row>
    <row r="553" spans="1:10" ht="12.75">
      <c r="A553" s="1"/>
      <c r="C553" s="1"/>
      <c r="D553" s="15"/>
      <c r="J553" s="61"/>
    </row>
    <row r="554" spans="1:10" ht="12.75">
      <c r="A554" s="1"/>
      <c r="C554" s="1"/>
      <c r="D554" s="15"/>
      <c r="J554" s="61"/>
    </row>
    <row r="555" spans="1:10" ht="12.75">
      <c r="A555" s="1"/>
      <c r="C555" s="1"/>
      <c r="D555" s="15"/>
      <c r="J555" s="61"/>
    </row>
    <row r="556" spans="1:10" ht="12.75">
      <c r="A556" s="1"/>
      <c r="C556" s="1"/>
      <c r="D556" s="15"/>
      <c r="J556" s="61"/>
    </row>
    <row r="557" spans="1:10" ht="12.75">
      <c r="A557" s="1"/>
      <c r="C557" s="1"/>
      <c r="D557" s="15"/>
      <c r="J557" s="61"/>
    </row>
    <row r="558" spans="1:10" ht="12.75">
      <c r="A558" s="1"/>
      <c r="C558" s="1"/>
      <c r="D558" s="15"/>
      <c r="J558" s="61"/>
    </row>
    <row r="559" spans="1:10" ht="12.75">
      <c r="A559" s="1"/>
      <c r="C559" s="1"/>
      <c r="D559" s="15"/>
      <c r="J559" s="61"/>
    </row>
    <row r="560" spans="1:10" ht="12.75">
      <c r="A560" s="1"/>
      <c r="C560" s="1"/>
      <c r="D560" s="15"/>
      <c r="J560" s="61"/>
    </row>
    <row r="561" spans="1:10" ht="12.75">
      <c r="A561" s="1"/>
      <c r="C561" s="1"/>
      <c r="D561" s="15"/>
      <c r="J561" s="61"/>
    </row>
    <row r="562" spans="1:10" ht="12.75">
      <c r="A562" s="1"/>
      <c r="C562" s="1"/>
      <c r="D562" s="15"/>
      <c r="J562" s="61"/>
    </row>
    <row r="563" spans="1:10" ht="12.75">
      <c r="A563" s="1"/>
      <c r="C563" s="1"/>
      <c r="D563" s="15"/>
      <c r="J563" s="61"/>
    </row>
    <row r="564" spans="1:10" ht="12.75">
      <c r="A564" s="1"/>
      <c r="C564" s="1"/>
      <c r="D564" s="15"/>
      <c r="J564" s="61"/>
    </row>
    <row r="565" spans="1:10" ht="12.75">
      <c r="A565" s="1"/>
      <c r="C565" s="1"/>
      <c r="D565" s="15"/>
      <c r="J565" s="61"/>
    </row>
    <row r="566" spans="1:10" ht="12.75">
      <c r="A566" s="1"/>
      <c r="C566" s="1"/>
      <c r="D566" s="15"/>
      <c r="J566" s="61"/>
    </row>
    <row r="567" spans="1:10" ht="12.75">
      <c r="A567" s="1"/>
      <c r="C567" s="1"/>
      <c r="D567" s="15"/>
      <c r="J567" s="61"/>
    </row>
    <row r="568" spans="1:10" ht="12.75">
      <c r="A568" s="1"/>
      <c r="C568" s="1"/>
      <c r="D568" s="15"/>
      <c r="J568" s="61"/>
    </row>
    <row r="569" spans="1:10" ht="12.75">
      <c r="A569" s="1"/>
      <c r="C569" s="1"/>
      <c r="D569" s="15"/>
      <c r="J569" s="61"/>
    </row>
    <row r="570" spans="1:10" ht="12.75">
      <c r="A570" s="1"/>
      <c r="C570" s="1"/>
      <c r="D570" s="15"/>
      <c r="J570" s="61"/>
    </row>
    <row r="571" spans="1:10" ht="12.75">
      <c r="A571" s="1"/>
      <c r="C571" s="1"/>
      <c r="D571" s="15"/>
      <c r="J571" s="61"/>
    </row>
    <row r="572" spans="1:10" ht="12.75">
      <c r="A572" s="1"/>
      <c r="C572" s="1"/>
      <c r="D572" s="15"/>
      <c r="J572" s="61"/>
    </row>
    <row r="573" spans="1:10" ht="12.75">
      <c r="A573" s="1"/>
      <c r="C573" s="1"/>
      <c r="D573" s="15"/>
      <c r="J573" s="61"/>
    </row>
    <row r="574" spans="1:10" ht="12.75">
      <c r="A574" s="1"/>
      <c r="C574" s="1"/>
      <c r="D574" s="15"/>
      <c r="J574" s="61"/>
    </row>
    <row r="575" spans="1:10" ht="12.75">
      <c r="A575" s="1"/>
      <c r="C575" s="1"/>
      <c r="D575" s="15"/>
      <c r="J575" s="61"/>
    </row>
    <row r="576" spans="1:10" ht="12.75">
      <c r="A576" s="1"/>
      <c r="C576" s="1"/>
      <c r="D576" s="15"/>
      <c r="J576" s="61"/>
    </row>
    <row r="577" spans="1:10" ht="12.75">
      <c r="A577" s="1"/>
      <c r="C577" s="1"/>
      <c r="D577" s="15"/>
      <c r="J577" s="61"/>
    </row>
    <row r="578" spans="1:10" ht="12.75">
      <c r="A578" s="1"/>
      <c r="C578" s="1"/>
      <c r="D578" s="15"/>
      <c r="J578" s="61"/>
    </row>
    <row r="579" spans="1:10" ht="12.75">
      <c r="A579" s="1"/>
      <c r="C579" s="1"/>
      <c r="D579" s="15"/>
      <c r="J579" s="61"/>
    </row>
    <row r="580" spans="1:10" ht="12.75">
      <c r="A580" s="1"/>
      <c r="C580" s="1"/>
      <c r="D580" s="15"/>
      <c r="J580" s="61"/>
    </row>
    <row r="581" spans="1:10" ht="12.75">
      <c r="A581" s="1"/>
      <c r="C581" s="1"/>
      <c r="D581" s="15"/>
      <c r="J581" s="61"/>
    </row>
    <row r="582" spans="1:10" ht="12.75">
      <c r="A582" s="1"/>
      <c r="C582" s="1"/>
      <c r="D582" s="15"/>
      <c r="J582" s="61"/>
    </row>
    <row r="583" spans="1:10" ht="12.75">
      <c r="A583" s="1"/>
      <c r="C583" s="1"/>
      <c r="D583" s="15"/>
      <c r="J583" s="61"/>
    </row>
    <row r="584" spans="1:10" ht="12.75">
      <c r="A584" s="1"/>
      <c r="C584" s="1"/>
      <c r="D584" s="15"/>
      <c r="J584" s="61"/>
    </row>
    <row r="585" spans="1:10" ht="12.75">
      <c r="A585" s="1"/>
      <c r="C585" s="1"/>
      <c r="D585" s="15"/>
      <c r="J585" s="61"/>
    </row>
    <row r="586" spans="1:10" ht="12.75">
      <c r="A586" s="1"/>
      <c r="C586" s="1"/>
      <c r="D586" s="15"/>
      <c r="J586" s="61"/>
    </row>
    <row r="587" spans="1:10" ht="12.75">
      <c r="A587" s="1"/>
      <c r="C587" s="1"/>
      <c r="D587" s="15"/>
      <c r="J587" s="61"/>
    </row>
    <row r="588" spans="1:10" ht="12.75">
      <c r="A588" s="1"/>
      <c r="C588" s="1"/>
      <c r="D588" s="15"/>
      <c r="J588" s="61"/>
    </row>
    <row r="589" spans="1:10" ht="12.75">
      <c r="A589" s="1"/>
      <c r="C589" s="1"/>
      <c r="D589" s="15"/>
      <c r="J589" s="61"/>
    </row>
    <row r="590" spans="1:10" ht="12.75">
      <c r="A590" s="1"/>
      <c r="C590" s="1"/>
      <c r="D590" s="15"/>
      <c r="J590" s="61"/>
    </row>
    <row r="591" spans="1:10" ht="12.75">
      <c r="A591" s="1"/>
      <c r="C591" s="1"/>
      <c r="D591" s="15"/>
      <c r="J591" s="61"/>
    </row>
    <row r="592" spans="1:10" ht="12.75">
      <c r="A592" s="1"/>
      <c r="C592" s="1"/>
      <c r="D592" s="15"/>
      <c r="J592" s="61"/>
    </row>
    <row r="593" spans="1:10" ht="12.75">
      <c r="A593" s="1"/>
      <c r="C593" s="1"/>
      <c r="D593" s="15"/>
      <c r="J593" s="61"/>
    </row>
    <row r="594" spans="1:10" ht="12.75">
      <c r="A594" s="1"/>
      <c r="C594" s="1"/>
      <c r="D594" s="15"/>
      <c r="J594" s="61"/>
    </row>
    <row r="595" spans="1:10" ht="12.75">
      <c r="A595" s="1"/>
      <c r="C595" s="1"/>
      <c r="D595" s="15"/>
      <c r="J595" s="61"/>
    </row>
    <row r="596" spans="1:10" ht="12.75">
      <c r="A596" s="1"/>
      <c r="C596" s="1"/>
      <c r="D596" s="15"/>
      <c r="J596" s="61"/>
    </row>
    <row r="597" spans="1:10" ht="12.75">
      <c r="A597" s="1"/>
      <c r="C597" s="1"/>
      <c r="D597" s="15"/>
      <c r="J597" s="61"/>
    </row>
    <row r="598" spans="1:10" ht="12.75">
      <c r="A598" s="1"/>
      <c r="C598" s="1"/>
      <c r="D598" s="15"/>
      <c r="J598" s="61"/>
    </row>
    <row r="599" spans="1:10" ht="12.75">
      <c r="A599" s="1"/>
      <c r="C599" s="1"/>
      <c r="D599" s="15"/>
      <c r="J599" s="61"/>
    </row>
    <row r="600" spans="1:10" ht="12.75">
      <c r="A600" s="1"/>
      <c r="C600" s="1"/>
      <c r="D600" s="15"/>
      <c r="J600" s="61"/>
    </row>
    <row r="601" spans="1:10" ht="12.75">
      <c r="A601" s="1"/>
      <c r="C601" s="1"/>
      <c r="D601" s="15"/>
      <c r="J601" s="61"/>
    </row>
    <row r="602" spans="1:10" ht="12.75">
      <c r="A602" s="1"/>
      <c r="C602" s="1"/>
      <c r="D602" s="15"/>
      <c r="J602" s="61"/>
    </row>
    <row r="603" spans="1:10" ht="12.75">
      <c r="A603" s="1"/>
      <c r="C603" s="1"/>
      <c r="D603" s="15"/>
      <c r="J603" s="61"/>
    </row>
    <row r="604" spans="1:10" ht="12.75">
      <c r="A604" s="1"/>
      <c r="C604" s="1"/>
      <c r="D604" s="15"/>
      <c r="J604" s="61"/>
    </row>
    <row r="605" spans="1:10" ht="12.75">
      <c r="A605" s="1"/>
      <c r="C605" s="1"/>
      <c r="D605" s="15"/>
      <c r="J605" s="61"/>
    </row>
    <row r="606" spans="1:10" ht="12.75">
      <c r="A606" s="1"/>
      <c r="C606" s="1"/>
      <c r="D606" s="15"/>
      <c r="J606" s="61"/>
    </row>
    <row r="607" spans="1:10" ht="12.75">
      <c r="A607" s="1"/>
      <c r="C607" s="1"/>
      <c r="D607" s="15"/>
      <c r="J607" s="61"/>
    </row>
    <row r="608" spans="1:10" ht="12.75">
      <c r="A608" s="1"/>
      <c r="C608" s="1"/>
      <c r="D608" s="15"/>
      <c r="J608" s="61"/>
    </row>
    <row r="609" spans="1:10" ht="12.75">
      <c r="A609" s="1"/>
      <c r="C609" s="1"/>
      <c r="D609" s="15"/>
      <c r="J609" s="61"/>
    </row>
    <row r="610" spans="1:10" ht="12.75">
      <c r="A610" s="1"/>
      <c r="C610" s="1"/>
      <c r="D610" s="15"/>
      <c r="J610" s="61"/>
    </row>
    <row r="611" spans="1:10" ht="12.75">
      <c r="A611" s="1"/>
      <c r="C611" s="1"/>
      <c r="D611" s="15"/>
      <c r="J611" s="61"/>
    </row>
    <row r="612" spans="1:10" ht="12.75">
      <c r="A612" s="1"/>
      <c r="C612" s="1"/>
      <c r="D612" s="15"/>
      <c r="J612" s="61"/>
    </row>
    <row r="613" spans="1:10" ht="12.75">
      <c r="A613" s="1"/>
      <c r="C613" s="1"/>
      <c r="D613" s="15"/>
      <c r="J613" s="61"/>
    </row>
    <row r="614" spans="1:10" ht="12.75">
      <c r="A614" s="1"/>
      <c r="C614" s="1"/>
      <c r="D614" s="15"/>
      <c r="J614" s="61"/>
    </row>
    <row r="615" spans="1:10" ht="12.75">
      <c r="A615" s="1"/>
      <c r="C615" s="1"/>
      <c r="D615" s="15"/>
      <c r="J615" s="61"/>
    </row>
    <row r="616" spans="1:10" ht="12.75">
      <c r="A616" s="1"/>
      <c r="C616" s="1"/>
      <c r="D616" s="15"/>
      <c r="J616" s="61"/>
    </row>
    <row r="617" spans="1:10" ht="12.75">
      <c r="A617" s="1"/>
      <c r="C617" s="1"/>
      <c r="D617" s="15"/>
      <c r="J617" s="61"/>
    </row>
    <row r="618" spans="1:10" ht="12.75">
      <c r="A618" s="1"/>
      <c r="C618" s="1"/>
      <c r="D618" s="15"/>
      <c r="J618" s="61"/>
    </row>
    <row r="619" spans="1:10" ht="12.75">
      <c r="A619" s="1"/>
      <c r="C619" s="1"/>
      <c r="D619" s="15"/>
      <c r="J619" s="61"/>
    </row>
    <row r="620" spans="1:10" ht="12.75">
      <c r="A620" s="1"/>
      <c r="C620" s="1"/>
      <c r="D620" s="15"/>
      <c r="J620" s="61"/>
    </row>
    <row r="621" spans="1:10" ht="12.75">
      <c r="A621" s="1"/>
      <c r="C621" s="1"/>
      <c r="D621" s="15"/>
      <c r="J621" s="61"/>
    </row>
    <row r="622" spans="1:10" ht="12.75">
      <c r="A622" s="1"/>
      <c r="C622" s="1"/>
      <c r="D622" s="15"/>
      <c r="J622" s="61"/>
    </row>
    <row r="623" spans="1:10" ht="12.75">
      <c r="A623" s="1"/>
      <c r="C623" s="1"/>
      <c r="D623" s="15"/>
      <c r="J623" s="61"/>
    </row>
    <row r="624" spans="1:10" ht="12.75">
      <c r="A624" s="1"/>
      <c r="C624" s="1"/>
      <c r="D624" s="15"/>
      <c r="J624" s="61"/>
    </row>
    <row r="625" spans="1:10" ht="12.75">
      <c r="A625" s="1"/>
      <c r="C625" s="1"/>
      <c r="D625" s="15"/>
      <c r="J625" s="61"/>
    </row>
    <row r="626" spans="1:10" ht="12.75">
      <c r="A626" s="1"/>
      <c r="C626" s="1"/>
      <c r="D626" s="15"/>
      <c r="J626" s="61"/>
    </row>
    <row r="627" spans="1:10" ht="12.75">
      <c r="A627" s="1"/>
      <c r="C627" s="1"/>
      <c r="D627" s="15"/>
      <c r="J627" s="61"/>
    </row>
    <row r="628" spans="1:10" ht="12.75">
      <c r="A628" s="1"/>
      <c r="C628" s="1"/>
      <c r="D628" s="15"/>
      <c r="J628" s="61"/>
    </row>
    <row r="629" spans="1:10" ht="12.75">
      <c r="A629" s="1"/>
      <c r="C629" s="1"/>
      <c r="D629" s="15"/>
      <c r="J629" s="61"/>
    </row>
    <row r="630" spans="1:10" ht="12.75">
      <c r="A630" s="1"/>
      <c r="C630" s="1"/>
      <c r="D630" s="15"/>
      <c r="J630" s="61"/>
    </row>
    <row r="631" spans="1:10" ht="12.75">
      <c r="A631" s="1"/>
      <c r="C631" s="1"/>
      <c r="D631" s="15"/>
      <c r="J631" s="61"/>
    </row>
    <row r="632" spans="1:10" ht="12.75">
      <c r="A632" s="1"/>
      <c r="C632" s="1"/>
      <c r="D632" s="15"/>
      <c r="J632" s="61"/>
    </row>
    <row r="633" spans="1:10" ht="12.75">
      <c r="A633" s="1"/>
      <c r="C633" s="1"/>
      <c r="D633" s="15"/>
      <c r="J633" s="61"/>
    </row>
    <row r="634" spans="1:10" ht="12.75">
      <c r="A634" s="1"/>
      <c r="C634" s="1"/>
      <c r="D634" s="15"/>
      <c r="J634" s="61"/>
    </row>
    <row r="635" spans="1:10" ht="12.75">
      <c r="A635" s="1"/>
      <c r="C635" s="1"/>
      <c r="D635" s="15"/>
      <c r="J635" s="61"/>
    </row>
    <row r="636" spans="1:10" ht="12.75">
      <c r="A636" s="1"/>
      <c r="C636" s="1"/>
      <c r="D636" s="15"/>
      <c r="J636" s="61"/>
    </row>
    <row r="637" spans="1:10" ht="12.75">
      <c r="A637" s="1"/>
      <c r="C637" s="1"/>
      <c r="D637" s="15"/>
      <c r="J637" s="61"/>
    </row>
    <row r="638" spans="1:10" ht="12.75">
      <c r="A638" s="1"/>
      <c r="C638" s="1"/>
      <c r="D638" s="15"/>
      <c r="J638" s="61"/>
    </row>
    <row r="639" spans="1:10" ht="12.75">
      <c r="A639" s="1"/>
      <c r="C639" s="1"/>
      <c r="D639" s="15"/>
      <c r="J639" s="61"/>
    </row>
    <row r="640" spans="1:10" ht="12.75">
      <c r="A640" s="1"/>
      <c r="C640" s="1"/>
      <c r="D640" s="15"/>
      <c r="J640" s="61"/>
    </row>
    <row r="641" spans="1:10" ht="12.75">
      <c r="A641" s="1"/>
      <c r="C641" s="1"/>
      <c r="D641" s="15"/>
      <c r="J641" s="61"/>
    </row>
    <row r="642" spans="1:10" ht="12.75">
      <c r="A642" s="1"/>
      <c r="C642" s="1"/>
      <c r="D642" s="15"/>
      <c r="J642" s="61"/>
    </row>
    <row r="643" spans="1:10" ht="12.75">
      <c r="A643" s="1"/>
      <c r="C643" s="1"/>
      <c r="D643" s="15"/>
      <c r="J643" s="61"/>
    </row>
    <row r="644" spans="1:10" ht="12.75">
      <c r="A644" s="1"/>
      <c r="C644" s="1"/>
      <c r="D644" s="15"/>
      <c r="J644" s="61"/>
    </row>
    <row r="645" spans="1:10" ht="12.75">
      <c r="A645" s="1"/>
      <c r="C645" s="1"/>
      <c r="D645" s="15"/>
      <c r="J645" s="61"/>
    </row>
    <row r="646" spans="1:10" ht="12.75">
      <c r="A646" s="1"/>
      <c r="C646" s="1"/>
      <c r="D646" s="15"/>
      <c r="J646" s="61"/>
    </row>
    <row r="647" spans="1:10" ht="12.75">
      <c r="A647" s="1"/>
      <c r="C647" s="1"/>
      <c r="D647" s="15"/>
      <c r="J647" s="61"/>
    </row>
    <row r="648" spans="1:10" ht="12.75">
      <c r="A648" s="1"/>
      <c r="C648" s="1"/>
      <c r="D648" s="15"/>
      <c r="J648" s="61"/>
    </row>
    <row r="649" spans="1:10" ht="12.75">
      <c r="A649" s="1"/>
      <c r="C649" s="1"/>
      <c r="D649" s="15"/>
      <c r="J649" s="61"/>
    </row>
    <row r="650" spans="1:10" ht="12.75">
      <c r="A650" s="1"/>
      <c r="C650" s="1"/>
      <c r="D650" s="15"/>
      <c r="J650" s="61"/>
    </row>
    <row r="651" spans="1:10" ht="12.75">
      <c r="A651" s="1"/>
      <c r="C651" s="1"/>
      <c r="D651" s="15"/>
      <c r="J651" s="61"/>
    </row>
    <row r="652" spans="1:10" ht="12.75">
      <c r="A652" s="1"/>
      <c r="C652" s="1"/>
      <c r="D652" s="15"/>
      <c r="J652" s="61"/>
    </row>
    <row r="653" spans="1:10" ht="12.75">
      <c r="A653" s="1"/>
      <c r="C653" s="1"/>
      <c r="D653" s="15"/>
      <c r="J653" s="61"/>
    </row>
    <row r="654" spans="1:10" ht="12.75">
      <c r="A654" s="1"/>
      <c r="C654" s="1"/>
      <c r="D654" s="15"/>
      <c r="J654" s="61"/>
    </row>
    <row r="655" spans="1:10" ht="12.75">
      <c r="A655" s="1"/>
      <c r="C655" s="1"/>
      <c r="D655" s="15"/>
      <c r="J655" s="61"/>
    </row>
    <row r="656" spans="1:10" ht="12.75">
      <c r="A656" s="1"/>
      <c r="C656" s="1"/>
      <c r="D656" s="15"/>
      <c r="J656" s="61"/>
    </row>
    <row r="657" spans="1:10" ht="12.75">
      <c r="A657" s="1"/>
      <c r="C657" s="1"/>
      <c r="D657" s="15"/>
      <c r="J657" s="61"/>
    </row>
    <row r="658" spans="1:10" ht="12.75">
      <c r="A658" s="1"/>
      <c r="C658" s="1"/>
      <c r="D658" s="15"/>
      <c r="J658" s="61"/>
    </row>
    <row r="659" spans="1:10" ht="12.75">
      <c r="A659" s="1"/>
      <c r="C659" s="1"/>
      <c r="D659" s="15"/>
      <c r="J659" s="61"/>
    </row>
    <row r="660" spans="1:10" ht="12.75">
      <c r="A660" s="1"/>
      <c r="C660" s="1"/>
      <c r="D660" s="15"/>
      <c r="J660" s="61"/>
    </row>
    <row r="661" spans="1:10" ht="12.75">
      <c r="A661" s="1"/>
      <c r="C661" s="1"/>
      <c r="D661" s="15"/>
      <c r="J661" s="61"/>
    </row>
    <row r="662" spans="1:10" ht="12.75">
      <c r="A662" s="1"/>
      <c r="C662" s="1"/>
      <c r="D662" s="15"/>
      <c r="J662" s="61"/>
    </row>
    <row r="663" spans="1:10" ht="12.75">
      <c r="A663" s="1"/>
      <c r="C663" s="1"/>
      <c r="D663" s="15"/>
      <c r="J663" s="61"/>
    </row>
    <row r="664" spans="1:10" ht="12.75">
      <c r="A664" s="1"/>
      <c r="C664" s="1"/>
      <c r="D664" s="15"/>
      <c r="J664" s="61"/>
    </row>
    <row r="665" spans="1:10" ht="12.75">
      <c r="A665" s="1"/>
      <c r="C665" s="1"/>
      <c r="D665" s="15"/>
      <c r="J665" s="61"/>
    </row>
    <row r="666" spans="1:10" ht="12.75">
      <c r="A666" s="1"/>
      <c r="C666" s="1"/>
      <c r="D666" s="15"/>
      <c r="J666" s="61"/>
    </row>
    <row r="667" spans="1:10" ht="12.75">
      <c r="A667" s="1"/>
      <c r="C667" s="1"/>
      <c r="D667" s="15"/>
      <c r="J667" s="61"/>
    </row>
    <row r="668" spans="1:10" ht="12.75">
      <c r="A668" s="1"/>
      <c r="C668" s="1"/>
      <c r="D668" s="15"/>
      <c r="J668" s="61"/>
    </row>
    <row r="669" spans="1:10" ht="12.75">
      <c r="A669" s="1"/>
      <c r="C669" s="1"/>
      <c r="D669" s="15"/>
      <c r="J669" s="61"/>
    </row>
    <row r="670" spans="1:10" ht="12.75">
      <c r="A670" s="1"/>
      <c r="C670" s="1"/>
      <c r="D670" s="15"/>
      <c r="J670" s="61"/>
    </row>
    <row r="671" spans="1:10" ht="12.75">
      <c r="A671" s="1"/>
      <c r="C671" s="1"/>
      <c r="D671" s="15"/>
      <c r="J671" s="61"/>
    </row>
    <row r="672" spans="1:10" ht="12.75">
      <c r="A672" s="1"/>
      <c r="C672" s="1"/>
      <c r="D672" s="15"/>
      <c r="J672" s="61"/>
    </row>
    <row r="673" spans="1:10" ht="12.75">
      <c r="A673" s="1"/>
      <c r="C673" s="1"/>
      <c r="D673" s="15"/>
      <c r="J673" s="61"/>
    </row>
    <row r="674" spans="1:10" ht="12.75">
      <c r="A674" s="1"/>
      <c r="C674" s="1"/>
      <c r="D674" s="15"/>
      <c r="J674" s="61"/>
    </row>
    <row r="675" spans="1:10" ht="12.75">
      <c r="A675" s="1"/>
      <c r="C675" s="1"/>
      <c r="D675" s="15"/>
      <c r="J675" s="61"/>
    </row>
    <row r="676" spans="1:10" ht="12.75">
      <c r="A676" s="1"/>
      <c r="C676" s="1"/>
      <c r="D676" s="15"/>
      <c r="J676" s="61"/>
    </row>
    <row r="677" spans="1:10" ht="12.75">
      <c r="A677" s="1"/>
      <c r="C677" s="1"/>
      <c r="D677" s="15"/>
      <c r="J677" s="61"/>
    </row>
    <row r="678" spans="1:10" ht="12.75">
      <c r="A678" s="1"/>
      <c r="C678" s="1"/>
      <c r="D678" s="15"/>
      <c r="J678" s="61"/>
    </row>
    <row r="679" spans="1:10" ht="12.75">
      <c r="A679" s="1"/>
      <c r="C679" s="1"/>
      <c r="D679" s="15"/>
      <c r="J679" s="61"/>
    </row>
    <row r="680" spans="1:10" ht="12.75">
      <c r="A680" s="1"/>
      <c r="C680" s="1"/>
      <c r="D680" s="15"/>
      <c r="J680" s="61"/>
    </row>
    <row r="681" spans="1:10" ht="12.75">
      <c r="A681" s="1"/>
      <c r="C681" s="1"/>
      <c r="D681" s="15"/>
      <c r="J681" s="61"/>
    </row>
    <row r="682" spans="1:10" ht="12.75">
      <c r="A682" s="1"/>
      <c r="C682" s="1"/>
      <c r="D682" s="15"/>
      <c r="J682" s="61"/>
    </row>
    <row r="683" spans="1:10" ht="12.75">
      <c r="A683" s="1"/>
      <c r="C683" s="1"/>
      <c r="D683" s="15"/>
      <c r="J683" s="61"/>
    </row>
    <row r="684" spans="1:10" ht="12.75">
      <c r="A684" s="1"/>
      <c r="C684" s="1"/>
      <c r="D684" s="15"/>
      <c r="J684" s="61"/>
    </row>
    <row r="685" spans="1:10" ht="12.75">
      <c r="A685" s="1"/>
      <c r="C685" s="1"/>
      <c r="D685" s="15"/>
      <c r="J685" s="61"/>
    </row>
    <row r="686" spans="1:10" ht="12.75">
      <c r="A686" s="1"/>
      <c r="C686" s="1"/>
      <c r="D686" s="15"/>
      <c r="J686" s="61"/>
    </row>
    <row r="687" spans="1:10" ht="12.75">
      <c r="A687" s="1"/>
      <c r="C687" s="1"/>
      <c r="D687" s="15"/>
      <c r="J687" s="61"/>
    </row>
    <row r="688" spans="1:10" ht="12.75">
      <c r="A688" s="1"/>
      <c r="C688" s="1"/>
      <c r="D688" s="15"/>
      <c r="J688" s="61"/>
    </row>
    <row r="689" spans="1:10" ht="12.75">
      <c r="A689" s="1"/>
      <c r="C689" s="1"/>
      <c r="D689" s="15"/>
      <c r="J689" s="61"/>
    </row>
    <row r="690" spans="1:10" ht="12.75">
      <c r="A690" s="1"/>
      <c r="C690" s="1"/>
      <c r="D690" s="15"/>
      <c r="J690" s="61"/>
    </row>
    <row r="691" spans="1:10" ht="12.75">
      <c r="A691" s="1"/>
      <c r="C691" s="1"/>
      <c r="D691" s="15"/>
      <c r="J691" s="61"/>
    </row>
    <row r="692" spans="1:10" ht="12.75">
      <c r="A692" s="1"/>
      <c r="C692" s="1"/>
      <c r="D692" s="15"/>
      <c r="J692" s="61"/>
    </row>
    <row r="693" spans="1:10" ht="12.75">
      <c r="A693" s="1"/>
      <c r="C693" s="1"/>
      <c r="D693" s="15"/>
      <c r="J693" s="61"/>
    </row>
    <row r="694" spans="1:10" ht="12.75">
      <c r="A694" s="1"/>
      <c r="C694" s="1"/>
      <c r="D694" s="15"/>
      <c r="J694" s="61"/>
    </row>
    <row r="695" spans="1:10" ht="12.75">
      <c r="A695" s="1"/>
      <c r="C695" s="1"/>
      <c r="D695" s="15"/>
      <c r="J695" s="61"/>
    </row>
    <row r="696" spans="1:10" ht="12.75">
      <c r="A696" s="1"/>
      <c r="C696" s="1"/>
      <c r="D696" s="15"/>
      <c r="J696" s="61"/>
    </row>
    <row r="697" spans="1:10" ht="12.75">
      <c r="A697" s="1"/>
      <c r="C697" s="1"/>
      <c r="D697" s="15"/>
      <c r="J697" s="61"/>
    </row>
    <row r="698" spans="1:10" ht="12.75">
      <c r="A698" s="1"/>
      <c r="C698" s="1"/>
      <c r="D698" s="15"/>
      <c r="J698" s="61"/>
    </row>
    <row r="699" spans="1:10" ht="12.75">
      <c r="A699" s="1"/>
      <c r="C699" s="1"/>
      <c r="D699" s="15"/>
      <c r="J699" s="61"/>
    </row>
    <row r="700" spans="1:10" ht="12.75">
      <c r="A700" s="1"/>
      <c r="C700" s="1"/>
      <c r="D700" s="15"/>
      <c r="J700" s="61"/>
    </row>
    <row r="701" spans="1:10" ht="12.75">
      <c r="A701" s="1"/>
      <c r="C701" s="1"/>
      <c r="D701" s="15"/>
      <c r="J701" s="61"/>
    </row>
    <row r="702" spans="1:10" ht="12.75">
      <c r="A702" s="1"/>
      <c r="C702" s="1"/>
      <c r="D702" s="15"/>
      <c r="J702" s="61"/>
    </row>
    <row r="703" spans="1:10" ht="12.75">
      <c r="A703" s="1"/>
      <c r="C703" s="1"/>
      <c r="D703" s="15"/>
      <c r="J703" s="61"/>
    </row>
    <row r="704" spans="1:10" ht="12.75">
      <c r="A704" s="1"/>
      <c r="C704" s="1"/>
      <c r="D704" s="15"/>
      <c r="J704" s="61"/>
    </row>
    <row r="705" spans="1:10" ht="12.75">
      <c r="A705" s="1"/>
      <c r="C705" s="1"/>
      <c r="D705" s="15"/>
      <c r="J705" s="61"/>
    </row>
    <row r="706" spans="1:10" ht="12.75">
      <c r="A706" s="1"/>
      <c r="C706" s="1"/>
      <c r="D706" s="15"/>
      <c r="J706" s="61"/>
    </row>
    <row r="707" spans="1:10" ht="12.75">
      <c r="A707" s="1"/>
      <c r="C707" s="1"/>
      <c r="D707" s="15"/>
      <c r="J707" s="61"/>
    </row>
    <row r="708" spans="1:10" ht="12.75">
      <c r="A708" s="1"/>
      <c r="C708" s="1"/>
      <c r="D708" s="15"/>
      <c r="J708" s="61"/>
    </row>
    <row r="709" spans="1:10" ht="12.75">
      <c r="A709" s="1"/>
      <c r="C709" s="1"/>
      <c r="D709" s="15"/>
      <c r="J709" s="61"/>
    </row>
    <row r="710" spans="1:10" ht="12.75">
      <c r="A710" s="1"/>
      <c r="C710" s="1"/>
      <c r="D710" s="15"/>
      <c r="J710" s="61"/>
    </row>
    <row r="711" spans="1:10" ht="12.75">
      <c r="A711" s="1"/>
      <c r="C711" s="1"/>
      <c r="D711" s="15"/>
      <c r="J711" s="61"/>
    </row>
    <row r="712" spans="1:10" ht="12.75">
      <c r="A712" s="1"/>
      <c r="C712" s="1"/>
      <c r="D712" s="15"/>
      <c r="J712" s="61"/>
    </row>
    <row r="713" spans="1:10" ht="12.75">
      <c r="A713" s="1"/>
      <c r="C713" s="1"/>
      <c r="D713" s="15"/>
      <c r="J713" s="61"/>
    </row>
    <row r="714" spans="1:10" ht="12.75">
      <c r="A714" s="1"/>
      <c r="C714" s="1"/>
      <c r="D714" s="15"/>
      <c r="J714" s="61"/>
    </row>
    <row r="715" spans="1:10" ht="12.75">
      <c r="A715" s="1"/>
      <c r="C715" s="1"/>
      <c r="D715" s="15"/>
      <c r="J715" s="61"/>
    </row>
    <row r="716" spans="1:10" ht="12.75">
      <c r="A716" s="1"/>
      <c r="C716" s="1"/>
      <c r="D716" s="15"/>
      <c r="J716" s="61"/>
    </row>
    <row r="717" spans="1:10" ht="12.75">
      <c r="A717" s="1"/>
      <c r="C717" s="1"/>
      <c r="D717" s="15"/>
      <c r="J717" s="61"/>
    </row>
    <row r="718" spans="1:10" ht="12.75">
      <c r="A718" s="1"/>
      <c r="C718" s="1"/>
      <c r="D718" s="15"/>
      <c r="J718" s="61"/>
    </row>
    <row r="719" spans="1:10" ht="12.75">
      <c r="A719" s="1"/>
      <c r="C719" s="1"/>
      <c r="D719" s="15"/>
      <c r="J719" s="61"/>
    </row>
    <row r="720" spans="1:10" ht="12.75">
      <c r="A720" s="1"/>
      <c r="C720" s="1"/>
      <c r="D720" s="15"/>
      <c r="J720" s="61"/>
    </row>
    <row r="721" spans="1:10" ht="12.75">
      <c r="A721" s="1"/>
      <c r="C721" s="1"/>
      <c r="D721" s="15"/>
      <c r="J721" s="61"/>
    </row>
    <row r="722" spans="1:10" ht="12.75">
      <c r="A722" s="1"/>
      <c r="C722" s="1"/>
      <c r="D722" s="15"/>
      <c r="J722" s="61"/>
    </row>
    <row r="723" spans="1:10" ht="12.75">
      <c r="A723" s="1"/>
      <c r="C723" s="1"/>
      <c r="D723" s="15"/>
      <c r="J723" s="61"/>
    </row>
    <row r="724" spans="1:10" ht="12.75">
      <c r="A724" s="1"/>
      <c r="C724" s="1"/>
      <c r="D724" s="15"/>
      <c r="J724" s="61"/>
    </row>
    <row r="725" spans="1:10" ht="12.75">
      <c r="A725" s="1"/>
      <c r="C725" s="1"/>
      <c r="D725" s="15"/>
      <c r="J725" s="61"/>
    </row>
    <row r="726" spans="1:10" ht="12.75">
      <c r="A726" s="1"/>
      <c r="C726" s="1"/>
      <c r="D726" s="15"/>
      <c r="J726" s="61"/>
    </row>
    <row r="727" spans="1:10" ht="12.75">
      <c r="A727" s="1"/>
      <c r="C727" s="1"/>
      <c r="D727" s="15"/>
      <c r="J727" s="61"/>
    </row>
    <row r="728" spans="1:10" ht="12.75">
      <c r="A728" s="1"/>
      <c r="C728" s="1"/>
      <c r="D728" s="15"/>
      <c r="J728" s="61"/>
    </row>
    <row r="729" spans="1:10" ht="12.75">
      <c r="A729" s="1"/>
      <c r="C729" s="1"/>
      <c r="D729" s="15"/>
      <c r="J729" s="61"/>
    </row>
    <row r="730" spans="1:10" ht="12.75">
      <c r="A730" s="1"/>
      <c r="C730" s="1"/>
      <c r="D730" s="15"/>
      <c r="J730" s="61"/>
    </row>
    <row r="731" spans="1:10" ht="12.75">
      <c r="A731" s="1"/>
      <c r="C731" s="1"/>
      <c r="D731" s="15"/>
      <c r="J731" s="61"/>
    </row>
    <row r="732" spans="1:10" ht="12.75">
      <c r="A732" s="1"/>
      <c r="C732" s="1"/>
      <c r="D732" s="15"/>
      <c r="J732" s="61"/>
    </row>
    <row r="733" spans="1:10" ht="12.75">
      <c r="A733" s="1"/>
      <c r="C733" s="1"/>
      <c r="D733" s="15"/>
      <c r="J733" s="61"/>
    </row>
    <row r="734" spans="1:10" ht="12.75">
      <c r="A734" s="1"/>
      <c r="C734" s="1"/>
      <c r="D734" s="15"/>
      <c r="J734" s="61"/>
    </row>
    <row r="735" spans="1:10" ht="12.75">
      <c r="A735" s="1"/>
      <c r="C735" s="1"/>
      <c r="D735" s="15"/>
      <c r="J735" s="61"/>
    </row>
    <row r="736" spans="1:10" ht="12.75">
      <c r="A736" s="1"/>
      <c r="C736" s="1"/>
      <c r="D736" s="15"/>
      <c r="J736" s="61"/>
    </row>
    <row r="737" spans="1:10" ht="12.75">
      <c r="A737" s="1"/>
      <c r="C737" s="1"/>
      <c r="D737" s="15"/>
      <c r="J737" s="61"/>
    </row>
    <row r="738" spans="1:10" ht="12.75">
      <c r="A738" s="1"/>
      <c r="C738" s="1"/>
      <c r="D738" s="15"/>
      <c r="J738" s="61"/>
    </row>
    <row r="739" spans="1:10" ht="12.75">
      <c r="A739" s="1"/>
      <c r="C739" s="1"/>
      <c r="D739" s="15"/>
      <c r="J739" s="61"/>
    </row>
    <row r="740" spans="1:10" ht="12.75">
      <c r="A740" s="1"/>
      <c r="C740" s="1"/>
      <c r="D740" s="15"/>
      <c r="J740" s="61"/>
    </row>
    <row r="741" spans="1:10" ht="12.75">
      <c r="A741" s="1"/>
      <c r="C741" s="1"/>
      <c r="D741" s="15"/>
      <c r="J741" s="61"/>
    </row>
    <row r="742" spans="1:10" ht="12.75">
      <c r="A742" s="1"/>
      <c r="C742" s="1"/>
      <c r="D742" s="15"/>
      <c r="J742" s="61"/>
    </row>
    <row r="743" spans="1:10" ht="12.75">
      <c r="A743" s="1"/>
      <c r="C743" s="1"/>
      <c r="D743" s="15"/>
      <c r="J743" s="61"/>
    </row>
    <row r="744" spans="1:10" ht="12.75">
      <c r="A744" s="1"/>
      <c r="C744" s="1"/>
      <c r="D744" s="15"/>
      <c r="J744" s="61"/>
    </row>
    <row r="745" spans="1:10" ht="12.75">
      <c r="A745" s="1"/>
      <c r="C745" s="1"/>
      <c r="D745" s="15"/>
      <c r="J745" s="61"/>
    </row>
    <row r="746" spans="1:10" ht="12.75">
      <c r="A746" s="1"/>
      <c r="C746" s="1"/>
      <c r="D746" s="15"/>
      <c r="J746" s="61"/>
    </row>
    <row r="747" spans="1:10" ht="12.75">
      <c r="A747" s="1"/>
      <c r="C747" s="1"/>
      <c r="D747" s="15"/>
      <c r="J747" s="61"/>
    </row>
    <row r="748" spans="1:10" ht="12.75">
      <c r="A748" s="1"/>
      <c r="C748" s="1"/>
      <c r="D748" s="15"/>
      <c r="J748" s="61"/>
    </row>
    <row r="749" spans="1:10" ht="12.75">
      <c r="A749" s="1"/>
      <c r="C749" s="1"/>
      <c r="D749" s="15"/>
      <c r="J749" s="61"/>
    </row>
    <row r="750" spans="1:10" ht="12.75">
      <c r="A750" s="1"/>
      <c r="C750" s="1"/>
      <c r="D750" s="15"/>
      <c r="J750" s="61"/>
    </row>
    <row r="751" spans="1:10" ht="12.75">
      <c r="A751" s="1"/>
      <c r="C751" s="1"/>
      <c r="D751" s="15"/>
      <c r="J751" s="61"/>
    </row>
    <row r="752" spans="1:10" ht="12.75">
      <c r="A752" s="1"/>
      <c r="C752" s="1"/>
      <c r="D752" s="15"/>
      <c r="J752" s="61"/>
    </row>
    <row r="753" spans="1:10" ht="12.75">
      <c r="A753" s="1"/>
      <c r="C753" s="1"/>
      <c r="D753" s="15"/>
      <c r="J753" s="61"/>
    </row>
    <row r="754" spans="1:10" ht="12.75">
      <c r="A754" s="1"/>
      <c r="C754" s="1"/>
      <c r="D754" s="15"/>
      <c r="J754" s="61"/>
    </row>
    <row r="755" spans="1:10" ht="12.75">
      <c r="A755" s="1"/>
      <c r="C755" s="1"/>
      <c r="D755" s="15"/>
      <c r="J755" s="61"/>
    </row>
    <row r="756" spans="1:10" ht="12.75">
      <c r="A756" s="1"/>
      <c r="C756" s="1"/>
      <c r="D756" s="15"/>
      <c r="J756" s="61"/>
    </row>
    <row r="757" spans="1:10" ht="12.75">
      <c r="A757" s="1"/>
      <c r="C757" s="1"/>
      <c r="D757" s="15"/>
      <c r="J757" s="61"/>
    </row>
    <row r="758" spans="1:10" ht="12.75">
      <c r="A758" s="1"/>
      <c r="C758" s="1"/>
      <c r="D758" s="15"/>
      <c r="J758" s="61"/>
    </row>
    <row r="759" spans="1:10" ht="12.75">
      <c r="A759" s="1"/>
      <c r="C759" s="1"/>
      <c r="D759" s="15"/>
      <c r="J759" s="61"/>
    </row>
    <row r="760" spans="1:10" ht="12.75">
      <c r="A760" s="1"/>
      <c r="C760" s="1"/>
      <c r="D760" s="15"/>
      <c r="J760" s="61"/>
    </row>
    <row r="761" spans="1:10" ht="12.75">
      <c r="A761" s="1"/>
      <c r="C761" s="1"/>
      <c r="D761" s="15"/>
      <c r="J761" s="61"/>
    </row>
    <row r="762" spans="1:10" ht="12.75">
      <c r="A762" s="1"/>
      <c r="C762" s="1"/>
      <c r="D762" s="15"/>
      <c r="J762" s="61"/>
    </row>
    <row r="763" spans="1:10" ht="12.75">
      <c r="A763" s="1"/>
      <c r="C763" s="1"/>
      <c r="D763" s="15"/>
      <c r="J763" s="61"/>
    </row>
    <row r="764" spans="1:10" ht="12.75">
      <c r="A764" s="1"/>
      <c r="C764" s="1"/>
      <c r="D764" s="15"/>
      <c r="J764" s="61"/>
    </row>
    <row r="765" spans="1:10" ht="12.75">
      <c r="A765" s="1"/>
      <c r="C765" s="1"/>
      <c r="D765" s="15"/>
      <c r="J765" s="61"/>
    </row>
    <row r="766" spans="1:10" ht="12.75">
      <c r="A766" s="1"/>
      <c r="C766" s="1"/>
      <c r="D766" s="15"/>
      <c r="J766" s="61"/>
    </row>
    <row r="767" spans="1:10" ht="12.75">
      <c r="A767" s="1"/>
      <c r="C767" s="1"/>
      <c r="D767" s="15"/>
      <c r="J767" s="61"/>
    </row>
    <row r="768" spans="1:10" ht="12.75">
      <c r="A768" s="1"/>
      <c r="C768" s="1"/>
      <c r="D768" s="15"/>
      <c r="J768" s="61"/>
    </row>
    <row r="769" spans="1:10" ht="12.75">
      <c r="A769" s="1"/>
      <c r="C769" s="1"/>
      <c r="D769" s="15"/>
      <c r="J769" s="61"/>
    </row>
    <row r="770" spans="1:10" ht="12.75">
      <c r="A770" s="1"/>
      <c r="C770" s="1"/>
      <c r="D770" s="15"/>
      <c r="J770" s="61"/>
    </row>
    <row r="771" spans="1:10" ht="12.75">
      <c r="A771" s="1"/>
      <c r="C771" s="1"/>
      <c r="D771" s="15"/>
      <c r="J771" s="61"/>
    </row>
    <row r="772" spans="1:10" ht="12.75">
      <c r="A772" s="1"/>
      <c r="C772" s="1"/>
      <c r="D772" s="15"/>
      <c r="J772" s="61"/>
    </row>
    <row r="773" spans="1:10" ht="12.75">
      <c r="A773" s="1"/>
      <c r="C773" s="1"/>
      <c r="D773" s="15"/>
      <c r="J773" s="61"/>
    </row>
    <row r="774" spans="1:10" ht="12.75">
      <c r="A774" s="1"/>
      <c r="C774" s="1"/>
      <c r="D774" s="15"/>
      <c r="J774" s="61"/>
    </row>
    <row r="775" spans="1:10" ht="12.75">
      <c r="A775" s="1"/>
      <c r="C775" s="1"/>
      <c r="D775" s="15"/>
      <c r="J775" s="61"/>
    </row>
    <row r="776" spans="1:10" ht="12.75">
      <c r="A776" s="1"/>
      <c r="C776" s="1"/>
      <c r="D776" s="15"/>
      <c r="J776" s="61"/>
    </row>
    <row r="777" spans="1:10" ht="12.75">
      <c r="A777" s="1"/>
      <c r="C777" s="1"/>
      <c r="D777" s="15"/>
      <c r="J777" s="61"/>
    </row>
    <row r="778" spans="1:10" ht="12.75">
      <c r="A778" s="1"/>
      <c r="C778" s="1"/>
      <c r="D778" s="15"/>
      <c r="J778" s="61"/>
    </row>
    <row r="779" spans="1:10" ht="12.75">
      <c r="A779" s="1"/>
      <c r="C779" s="1"/>
      <c r="D779" s="15"/>
      <c r="J779" s="61"/>
    </row>
    <row r="780" spans="1:10" ht="12.75">
      <c r="A780" s="1"/>
      <c r="C780" s="1"/>
      <c r="D780" s="15"/>
      <c r="J780" s="61"/>
    </row>
    <row r="781" spans="1:10" ht="12.75">
      <c r="A781" s="1"/>
      <c r="C781" s="1"/>
      <c r="D781" s="15"/>
      <c r="J781" s="61"/>
    </row>
    <row r="782" spans="1:10" ht="12.75">
      <c r="A782" s="1"/>
      <c r="C782" s="1"/>
      <c r="D782" s="15"/>
      <c r="J782" s="61"/>
    </row>
    <row r="783" spans="1:10" ht="12.75">
      <c r="A783" s="1"/>
      <c r="C783" s="1"/>
      <c r="D783" s="15"/>
      <c r="J783" s="61"/>
    </row>
    <row r="784" spans="1:10" ht="12.75">
      <c r="A784" s="1"/>
      <c r="C784" s="1"/>
      <c r="D784" s="15"/>
      <c r="J784" s="61"/>
    </row>
    <row r="785" spans="1:10" ht="12.75">
      <c r="A785" s="1"/>
      <c r="C785" s="1"/>
      <c r="D785" s="15"/>
      <c r="J785" s="61"/>
    </row>
    <row r="786" spans="1:10" ht="12.75">
      <c r="A786" s="1"/>
      <c r="C786" s="1"/>
      <c r="D786" s="15"/>
      <c r="J786" s="61"/>
    </row>
    <row r="787" spans="1:10" ht="12.75">
      <c r="A787" s="1"/>
      <c r="C787" s="1"/>
      <c r="D787" s="15"/>
      <c r="J787" s="61"/>
    </row>
    <row r="788" spans="1:10" ht="12.75">
      <c r="A788" s="1"/>
      <c r="C788" s="1"/>
      <c r="D788" s="15"/>
      <c r="J788" s="61"/>
    </row>
    <row r="789" spans="1:10" ht="12.75">
      <c r="A789" s="1"/>
      <c r="C789" s="1"/>
      <c r="D789" s="15"/>
      <c r="J789" s="61"/>
    </row>
    <row r="790" spans="1:10" ht="12.75">
      <c r="A790" s="1"/>
      <c r="C790" s="1"/>
      <c r="D790" s="15"/>
      <c r="J790" s="61"/>
    </row>
    <row r="791" spans="1:10" ht="12.75">
      <c r="A791" s="1"/>
      <c r="C791" s="1"/>
      <c r="D791" s="15"/>
      <c r="J791" s="61"/>
    </row>
    <row r="792" spans="1:10" ht="12.75">
      <c r="A792" s="1"/>
      <c r="C792" s="1"/>
      <c r="D792" s="15"/>
      <c r="J792" s="61"/>
    </row>
    <row r="793" spans="1:10" ht="12.75">
      <c r="A793" s="1"/>
      <c r="C793" s="1"/>
      <c r="D793" s="15"/>
      <c r="J793" s="61"/>
    </row>
    <row r="794" spans="1:10" ht="12.75">
      <c r="A794" s="1"/>
      <c r="C794" s="1"/>
      <c r="D794" s="15"/>
      <c r="J794" s="61"/>
    </row>
    <row r="795" spans="1:10" ht="12.75">
      <c r="A795" s="1"/>
      <c r="C795" s="1"/>
      <c r="D795" s="15"/>
      <c r="J795" s="61"/>
    </row>
    <row r="796" spans="1:10" ht="12.75">
      <c r="A796" s="1"/>
      <c r="C796" s="1"/>
      <c r="D796" s="15"/>
      <c r="J796" s="61"/>
    </row>
    <row r="797" spans="1:10" ht="12.75">
      <c r="A797" s="1"/>
      <c r="C797" s="1"/>
      <c r="D797" s="15"/>
      <c r="J797" s="61"/>
    </row>
    <row r="798" spans="1:10" ht="12.75">
      <c r="A798" s="1"/>
      <c r="C798" s="1"/>
      <c r="D798" s="15"/>
      <c r="J798" s="61"/>
    </row>
    <row r="799" spans="1:10" ht="12.75">
      <c r="A799" s="1"/>
      <c r="C799" s="1"/>
      <c r="D799" s="15"/>
      <c r="J799" s="61"/>
    </row>
    <row r="800" spans="1:10" ht="12.75">
      <c r="A800" s="1"/>
      <c r="C800" s="1"/>
      <c r="D800" s="15"/>
      <c r="J800" s="61"/>
    </row>
    <row r="801" spans="1:10" ht="12.75">
      <c r="A801" s="1"/>
      <c r="C801" s="1"/>
      <c r="D801" s="15"/>
      <c r="J801" s="61"/>
    </row>
    <row r="802" spans="1:10" ht="12.75">
      <c r="A802" s="1"/>
      <c r="C802" s="1"/>
      <c r="D802" s="15"/>
      <c r="J802" s="61"/>
    </row>
    <row r="803" spans="1:10" ht="12.75">
      <c r="A803" s="1"/>
      <c r="C803" s="1"/>
      <c r="D803" s="15"/>
      <c r="J803" s="61"/>
    </row>
    <row r="804" spans="1:10" ht="12.75">
      <c r="A804" s="1"/>
      <c r="C804" s="1"/>
      <c r="D804" s="15"/>
      <c r="J804" s="61"/>
    </row>
    <row r="805" spans="1:10" ht="12.75">
      <c r="A805" s="1"/>
      <c r="C805" s="1"/>
      <c r="D805" s="15"/>
      <c r="J805" s="61"/>
    </row>
    <row r="806" spans="1:10" ht="12.75">
      <c r="A806" s="1"/>
      <c r="C806" s="1"/>
      <c r="D806" s="15"/>
      <c r="J806" s="61"/>
    </row>
    <row r="807" spans="1:10" ht="12.75">
      <c r="A807" s="1"/>
      <c r="C807" s="1"/>
      <c r="D807" s="15"/>
      <c r="J807" s="61"/>
    </row>
    <row r="808" spans="1:10" ht="12.75">
      <c r="A808" s="1"/>
      <c r="C808" s="1"/>
      <c r="D808" s="15"/>
      <c r="J808" s="61"/>
    </row>
    <row r="809" spans="1:10" ht="12.75">
      <c r="A809" s="1"/>
      <c r="C809" s="1"/>
      <c r="D809" s="15"/>
      <c r="J809" s="61"/>
    </row>
    <row r="810" spans="1:10" ht="12.75">
      <c r="A810" s="1"/>
      <c r="C810" s="1"/>
      <c r="D810" s="15"/>
      <c r="J810" s="61"/>
    </row>
    <row r="811" spans="1:10" ht="12.75">
      <c r="A811" s="1"/>
      <c r="C811" s="1"/>
      <c r="D811" s="15"/>
      <c r="J811" s="61"/>
    </row>
    <row r="812" spans="1:10" ht="12.75">
      <c r="A812" s="1"/>
      <c r="C812" s="1"/>
      <c r="D812" s="15"/>
      <c r="J812" s="61"/>
    </row>
    <row r="813" spans="1:10" ht="12.75">
      <c r="A813" s="1"/>
      <c r="C813" s="1"/>
      <c r="D813" s="15"/>
      <c r="J813" s="61"/>
    </row>
    <row r="814" spans="1:10" ht="12.75">
      <c r="A814" s="1"/>
      <c r="C814" s="1"/>
      <c r="D814" s="15"/>
      <c r="J814" s="61"/>
    </row>
    <row r="815" spans="1:10" ht="12.75">
      <c r="A815" s="1"/>
      <c r="C815" s="1"/>
      <c r="D815" s="15"/>
      <c r="J815" s="61"/>
    </row>
    <row r="816" spans="1:10" ht="12.75">
      <c r="A816" s="1"/>
      <c r="C816" s="1"/>
      <c r="D816" s="15"/>
      <c r="J816" s="61"/>
    </row>
    <row r="817" spans="1:10" ht="12.75">
      <c r="A817" s="1"/>
      <c r="C817" s="1"/>
      <c r="D817" s="15"/>
      <c r="J817" s="61"/>
    </row>
    <row r="818" spans="1:10" ht="12.75">
      <c r="A818" s="1"/>
      <c r="C818" s="1"/>
      <c r="D818" s="15"/>
      <c r="J818" s="61"/>
    </row>
    <row r="819" spans="1:10" ht="12.75">
      <c r="A819" s="1"/>
      <c r="C819" s="1"/>
      <c r="D819" s="15"/>
      <c r="J819" s="61"/>
    </row>
    <row r="820" spans="1:10" ht="12.75">
      <c r="A820" s="1"/>
      <c r="C820" s="1"/>
      <c r="D820" s="15"/>
      <c r="J820" s="61"/>
    </row>
    <row r="821" spans="1:10" ht="12.75">
      <c r="A821" s="1"/>
      <c r="C821" s="1"/>
      <c r="D821" s="15"/>
      <c r="J821" s="61"/>
    </row>
    <row r="822" spans="1:10" ht="12.75">
      <c r="A822" s="1"/>
      <c r="C822" s="1"/>
      <c r="D822" s="15"/>
      <c r="J822" s="61"/>
    </row>
    <row r="823" spans="1:10" ht="12.75">
      <c r="A823" s="1"/>
      <c r="C823" s="1"/>
      <c r="D823" s="15"/>
      <c r="J823" s="61"/>
    </row>
    <row r="824" spans="1:10" ht="12.75">
      <c r="A824" s="1"/>
      <c r="C824" s="1"/>
      <c r="D824" s="15"/>
      <c r="J824" s="61"/>
    </row>
    <row r="825" spans="1:10" ht="12.75">
      <c r="A825" s="1"/>
      <c r="C825" s="1"/>
      <c r="D825" s="15"/>
      <c r="J825" s="61"/>
    </row>
    <row r="826" spans="1:10" ht="12.75">
      <c r="A826" s="1"/>
      <c r="C826" s="1"/>
      <c r="D826" s="15"/>
      <c r="J826" s="61"/>
    </row>
    <row r="827" spans="1:10" ht="12.75">
      <c r="A827" s="1"/>
      <c r="C827" s="1"/>
      <c r="D827" s="15"/>
      <c r="J827" s="61"/>
    </row>
    <row r="828" spans="1:10" ht="12.75">
      <c r="A828" s="1"/>
      <c r="C828" s="1"/>
      <c r="D828" s="15"/>
      <c r="J828" s="61"/>
    </row>
    <row r="829" spans="1:10" ht="12.75">
      <c r="A829" s="1"/>
      <c r="C829" s="1"/>
      <c r="D829" s="15"/>
      <c r="J829" s="61"/>
    </row>
    <row r="830" spans="1:10" ht="12.75">
      <c r="A830" s="1"/>
      <c r="C830" s="1"/>
      <c r="D830" s="15"/>
      <c r="J830" s="61"/>
    </row>
    <row r="831" spans="1:10" ht="12.75">
      <c r="A831" s="1"/>
      <c r="C831" s="1"/>
      <c r="D831" s="15"/>
      <c r="J831" s="61"/>
    </row>
    <row r="832" spans="1:10" ht="12.75">
      <c r="A832" s="1"/>
      <c r="C832" s="1"/>
      <c r="D832" s="15"/>
      <c r="J832" s="61"/>
    </row>
    <row r="833" spans="1:10" ht="12.75">
      <c r="A833" s="1"/>
      <c r="C833" s="1"/>
      <c r="D833" s="15"/>
      <c r="J833" s="61"/>
    </row>
    <row r="834" spans="1:10" ht="12.75">
      <c r="A834" s="1"/>
      <c r="C834" s="1"/>
      <c r="D834" s="15"/>
      <c r="J834" s="61"/>
    </row>
    <row r="835" spans="1:10" ht="12.75">
      <c r="A835" s="1"/>
      <c r="C835" s="1"/>
      <c r="D835" s="15"/>
      <c r="J835" s="61"/>
    </row>
    <row r="836" spans="1:10" ht="12.75">
      <c r="A836" s="1"/>
      <c r="C836" s="1"/>
      <c r="D836" s="15"/>
      <c r="J836" s="61"/>
    </row>
    <row r="837" spans="1:10" ht="12.75">
      <c r="A837" s="1"/>
      <c r="C837" s="1"/>
      <c r="D837" s="15"/>
      <c r="J837" s="61"/>
    </row>
    <row r="838" spans="1:10" ht="12.75">
      <c r="A838" s="1"/>
      <c r="C838" s="1"/>
      <c r="D838" s="15"/>
      <c r="J838" s="61"/>
    </row>
    <row r="839" spans="1:10" ht="12.75">
      <c r="A839" s="1"/>
      <c r="C839" s="1"/>
      <c r="D839" s="15"/>
      <c r="J839" s="61"/>
    </row>
    <row r="840" spans="1:10" ht="12.75">
      <c r="A840" s="1"/>
      <c r="C840" s="1"/>
      <c r="D840" s="15"/>
      <c r="J840" s="61"/>
    </row>
    <row r="841" spans="1:10" ht="12.75">
      <c r="A841" s="1"/>
      <c r="C841" s="1"/>
      <c r="D841" s="15"/>
      <c r="J841" s="61"/>
    </row>
    <row r="842" spans="1:10" ht="12.75">
      <c r="A842" s="1"/>
      <c r="C842" s="1"/>
      <c r="D842" s="15"/>
      <c r="J842" s="61"/>
    </row>
    <row r="843" spans="1:10" ht="12.75">
      <c r="A843" s="1"/>
      <c r="C843" s="1"/>
      <c r="D843" s="15"/>
      <c r="J843" s="61"/>
    </row>
    <row r="844" spans="1:10" ht="12.75">
      <c r="A844" s="1"/>
      <c r="C844" s="1"/>
      <c r="D844" s="15"/>
      <c r="J844" s="61"/>
    </row>
    <row r="845" spans="1:10" ht="12.75">
      <c r="A845" s="1"/>
      <c r="C845" s="1"/>
      <c r="D845" s="15"/>
      <c r="J845" s="61"/>
    </row>
    <row r="846" spans="1:10" ht="12.75">
      <c r="A846" s="1"/>
      <c r="C846" s="1"/>
      <c r="D846" s="15"/>
      <c r="J846" s="61"/>
    </row>
    <row r="847" spans="1:10" ht="12.75">
      <c r="A847" s="1"/>
      <c r="C847" s="1"/>
      <c r="D847" s="15"/>
      <c r="J847" s="61"/>
    </row>
    <row r="848" spans="1:10" ht="12.75">
      <c r="A848" s="1"/>
      <c r="C848" s="1"/>
      <c r="D848" s="15"/>
      <c r="J848" s="61"/>
    </row>
    <row r="849" spans="1:10" ht="12.75">
      <c r="A849" s="1"/>
      <c r="C849" s="1"/>
      <c r="D849" s="15"/>
      <c r="J849" s="61"/>
    </row>
    <row r="850" spans="1:10" ht="12.75">
      <c r="A850" s="1"/>
      <c r="C850" s="1"/>
      <c r="D850" s="15"/>
      <c r="J850" s="61"/>
    </row>
    <row r="851" spans="1:10" ht="12.75">
      <c r="A851" s="1"/>
      <c r="C851" s="1"/>
      <c r="D851" s="15"/>
      <c r="J851" s="61"/>
    </row>
    <row r="852" spans="1:10" ht="12.75">
      <c r="A852" s="1"/>
      <c r="C852" s="1"/>
      <c r="D852" s="15"/>
      <c r="J852" s="61"/>
    </row>
    <row r="853" spans="1:10" ht="12.75">
      <c r="A853" s="1"/>
      <c r="C853" s="1"/>
      <c r="D853" s="15"/>
      <c r="J853" s="61"/>
    </row>
    <row r="854" spans="1:10" ht="12.75">
      <c r="A854" s="1"/>
      <c r="C854" s="1"/>
      <c r="D854" s="15"/>
      <c r="J854" s="61"/>
    </row>
    <row r="855" spans="1:10" ht="12.75">
      <c r="A855" s="1"/>
      <c r="C855" s="1"/>
      <c r="D855" s="15"/>
      <c r="J855" s="61"/>
    </row>
    <row r="856" spans="1:10" ht="12.75">
      <c r="A856" s="1"/>
      <c r="C856" s="1"/>
      <c r="D856" s="15"/>
      <c r="J856" s="61"/>
    </row>
    <row r="857" spans="1:10" ht="12.75">
      <c r="A857" s="1"/>
      <c r="C857" s="1"/>
      <c r="D857" s="15"/>
      <c r="J857" s="61"/>
    </row>
    <row r="858" spans="1:10" ht="12.75">
      <c r="A858" s="1"/>
      <c r="C858" s="1"/>
      <c r="D858" s="15"/>
      <c r="J858" s="61"/>
    </row>
    <row r="859" spans="1:10" ht="12.75">
      <c r="A859" s="1"/>
      <c r="C859" s="1"/>
      <c r="D859" s="15"/>
      <c r="J859" s="61"/>
    </row>
    <row r="860" spans="1:10" ht="12.75">
      <c r="A860" s="1"/>
      <c r="C860" s="1"/>
      <c r="D860" s="15"/>
      <c r="J860" s="61"/>
    </row>
    <row r="861" spans="1:10" ht="12.75">
      <c r="A861" s="1"/>
      <c r="C861" s="1"/>
      <c r="D861" s="15"/>
      <c r="J861" s="61"/>
    </row>
    <row r="862" spans="1:10" ht="12.75">
      <c r="A862" s="1"/>
      <c r="C862" s="1"/>
      <c r="D862" s="15"/>
      <c r="J862" s="61"/>
    </row>
    <row r="863" spans="1:10" ht="12.75">
      <c r="A863" s="1"/>
      <c r="C863" s="1"/>
      <c r="D863" s="15"/>
      <c r="J863" s="61"/>
    </row>
    <row r="864" spans="1:10" ht="12.75">
      <c r="A864" s="1"/>
      <c r="C864" s="1"/>
      <c r="D864" s="15"/>
      <c r="J864" s="61"/>
    </row>
    <row r="865" spans="1:10" ht="12.75">
      <c r="A865" s="1"/>
      <c r="C865" s="1"/>
      <c r="D865" s="15"/>
      <c r="J865" s="61"/>
    </row>
    <row r="866" spans="1:10" ht="12.75">
      <c r="A866" s="1"/>
      <c r="C866" s="1"/>
      <c r="D866" s="15"/>
      <c r="J866" s="61"/>
    </row>
    <row r="867" spans="1:10" ht="12.75">
      <c r="A867" s="1"/>
      <c r="C867" s="1"/>
      <c r="D867" s="15"/>
      <c r="J867" s="61"/>
    </row>
    <row r="868" spans="1:10" ht="12.75">
      <c r="A868" s="1"/>
      <c r="C868" s="1"/>
      <c r="D868" s="15"/>
      <c r="J868" s="61"/>
    </row>
    <row r="869" spans="1:10" ht="12.75">
      <c r="A869" s="1"/>
      <c r="C869" s="1"/>
      <c r="D869" s="15"/>
      <c r="J869" s="61"/>
    </row>
    <row r="870" spans="1:10" ht="12.75">
      <c r="A870" s="1"/>
      <c r="C870" s="1"/>
      <c r="D870" s="15"/>
      <c r="J870" s="61"/>
    </row>
    <row r="871" spans="1:10" ht="12.75">
      <c r="A871" s="1"/>
      <c r="C871" s="1"/>
      <c r="D871" s="15"/>
      <c r="J871" s="61"/>
    </row>
    <row r="872" spans="1:10" ht="12.75">
      <c r="A872" s="1"/>
      <c r="C872" s="1"/>
      <c r="D872" s="15"/>
      <c r="J872" s="61"/>
    </row>
    <row r="873" spans="1:10" ht="12.75">
      <c r="A873" s="1"/>
      <c r="C873" s="1"/>
      <c r="D873" s="15"/>
      <c r="J873" s="61"/>
    </row>
    <row r="874" spans="1:10" ht="12.75">
      <c r="A874" s="1"/>
      <c r="C874" s="1"/>
      <c r="D874" s="15"/>
      <c r="J874" s="61"/>
    </row>
    <row r="875" spans="1:10" ht="12.75">
      <c r="A875" s="1"/>
      <c r="C875" s="1"/>
      <c r="D875" s="15"/>
      <c r="J875" s="61"/>
    </row>
    <row r="876" spans="1:10" ht="12.75">
      <c r="A876" s="1"/>
      <c r="C876" s="1"/>
      <c r="D876" s="15"/>
      <c r="J876" s="61"/>
    </row>
    <row r="877" spans="1:10" ht="12.75">
      <c r="A877" s="1"/>
      <c r="C877" s="1"/>
      <c r="D877" s="15"/>
      <c r="J877" s="61"/>
    </row>
    <row r="878" spans="1:10" ht="12.75">
      <c r="A878" s="1"/>
      <c r="C878" s="1"/>
      <c r="D878" s="15"/>
      <c r="J878" s="61"/>
    </row>
    <row r="879" spans="1:10" ht="12.75">
      <c r="A879" s="1"/>
      <c r="C879" s="1"/>
      <c r="D879" s="15"/>
      <c r="J879" s="61"/>
    </row>
    <row r="880" spans="1:10" ht="12.75">
      <c r="A880" s="1"/>
      <c r="C880" s="1"/>
      <c r="D880" s="15"/>
      <c r="J880" s="61"/>
    </row>
    <row r="881" spans="1:10" ht="12.75">
      <c r="A881" s="1"/>
      <c r="C881" s="1"/>
      <c r="D881" s="15"/>
      <c r="J881" s="61"/>
    </row>
    <row r="882" spans="1:10" ht="12.75">
      <c r="A882" s="1"/>
      <c r="C882" s="1"/>
      <c r="D882" s="15"/>
      <c r="J882" s="61"/>
    </row>
    <row r="883" spans="1:10" ht="12.75">
      <c r="A883" s="1"/>
      <c r="C883" s="1"/>
      <c r="D883" s="15"/>
      <c r="J883" s="61"/>
    </row>
    <row r="884" spans="1:10" ht="12.75">
      <c r="A884" s="1"/>
      <c r="C884" s="1"/>
      <c r="D884" s="15"/>
      <c r="J884" s="61"/>
    </row>
    <row r="885" spans="1:10" ht="12.75">
      <c r="A885" s="1"/>
      <c r="C885" s="1"/>
      <c r="D885" s="15"/>
      <c r="J885" s="61"/>
    </row>
    <row r="886" spans="1:10" ht="12.75">
      <c r="A886" s="1"/>
      <c r="C886" s="1"/>
      <c r="D886" s="15"/>
      <c r="J886" s="61"/>
    </row>
    <row r="887" spans="1:10" ht="12.75">
      <c r="A887" s="1"/>
      <c r="C887" s="1"/>
      <c r="D887" s="15"/>
      <c r="J887" s="61"/>
    </row>
    <row r="888" spans="1:10" ht="12.75">
      <c r="A888" s="1"/>
      <c r="C888" s="1"/>
      <c r="D888" s="15"/>
      <c r="J888" s="61"/>
    </row>
    <row r="889" spans="1:10" ht="12.75">
      <c r="A889" s="1"/>
      <c r="C889" s="1"/>
      <c r="D889" s="15"/>
      <c r="J889" s="61"/>
    </row>
    <row r="890" spans="1:10" ht="12.75">
      <c r="A890" s="1"/>
      <c r="C890" s="1"/>
      <c r="D890" s="15"/>
      <c r="J890" s="61"/>
    </row>
    <row r="891" spans="1:10" ht="12.75">
      <c r="A891" s="1"/>
      <c r="C891" s="1"/>
      <c r="D891" s="15"/>
      <c r="J891" s="61"/>
    </row>
    <row r="892" spans="1:10" ht="12.75">
      <c r="A892" s="1"/>
      <c r="C892" s="1"/>
      <c r="D892" s="15"/>
      <c r="J892" s="61"/>
    </row>
    <row r="893" spans="1:10" ht="12.75">
      <c r="A893" s="1"/>
      <c r="C893" s="1"/>
      <c r="D893" s="15"/>
      <c r="J893" s="61"/>
    </row>
    <row r="894" spans="1:10" ht="12.75">
      <c r="A894" s="1"/>
      <c r="C894" s="1"/>
      <c r="D894" s="15"/>
      <c r="J894" s="61"/>
    </row>
    <row r="895" spans="1:10" ht="12.75">
      <c r="A895" s="1"/>
      <c r="C895" s="1"/>
      <c r="D895" s="15"/>
      <c r="J895" s="61"/>
    </row>
    <row r="896" spans="1:10" ht="12.75">
      <c r="A896" s="1"/>
      <c r="C896" s="1"/>
      <c r="D896" s="15"/>
      <c r="J896" s="61"/>
    </row>
    <row r="897" spans="1:10" ht="12.75">
      <c r="A897" s="1"/>
      <c r="C897" s="1"/>
      <c r="D897" s="15"/>
      <c r="J897" s="61"/>
    </row>
    <row r="898" spans="1:10" ht="12.75">
      <c r="A898" s="1"/>
      <c r="C898" s="1"/>
      <c r="D898" s="15"/>
      <c r="J898" s="61"/>
    </row>
    <row r="899" spans="1:10" ht="12.75">
      <c r="A899" s="1"/>
      <c r="C899" s="1"/>
      <c r="D899" s="15"/>
      <c r="J899" s="61"/>
    </row>
    <row r="900" spans="1:10" ht="12.75">
      <c r="A900" s="1"/>
      <c r="C900" s="1"/>
      <c r="D900" s="15"/>
      <c r="J900" s="61"/>
    </row>
    <row r="901" spans="1:10" ht="12.75">
      <c r="A901" s="1"/>
      <c r="C901" s="1"/>
      <c r="D901" s="15"/>
      <c r="J901" s="61"/>
    </row>
    <row r="902" spans="1:10" ht="12.75">
      <c r="A902" s="1"/>
      <c r="C902" s="1"/>
      <c r="D902" s="15"/>
      <c r="J902" s="61"/>
    </row>
    <row r="903" spans="1:10" ht="12.75">
      <c r="A903" s="1"/>
      <c r="C903" s="1"/>
      <c r="D903" s="15"/>
      <c r="J903" s="61"/>
    </row>
    <row r="904" spans="1:10" ht="12.75">
      <c r="A904" s="1"/>
      <c r="C904" s="1"/>
      <c r="D904" s="15"/>
      <c r="J904" s="61"/>
    </row>
    <row r="905" spans="1:10" ht="12.75">
      <c r="A905" s="1"/>
      <c r="C905" s="1"/>
      <c r="D905" s="15"/>
      <c r="J905" s="61"/>
    </row>
    <row r="906" spans="1:10" ht="12.75">
      <c r="A906" s="1"/>
      <c r="C906" s="1"/>
      <c r="D906" s="15"/>
      <c r="J906" s="61"/>
    </row>
    <row r="907" spans="1:10" ht="12.75">
      <c r="A907" s="1"/>
      <c r="C907" s="1"/>
      <c r="D907" s="15"/>
      <c r="J907" s="61"/>
    </row>
    <row r="908" spans="1:10" ht="12.75">
      <c r="A908" s="1"/>
      <c r="C908" s="1"/>
      <c r="D908" s="15"/>
      <c r="J908" s="61"/>
    </row>
    <row r="909" spans="1:10" ht="12.75">
      <c r="A909" s="1"/>
      <c r="C909" s="1"/>
      <c r="D909" s="15"/>
      <c r="J909" s="61"/>
    </row>
    <row r="910" spans="1:10" ht="12.75">
      <c r="A910" s="1"/>
      <c r="C910" s="1"/>
      <c r="D910" s="15"/>
      <c r="J910" s="61"/>
    </row>
    <row r="911" spans="1:10" ht="12.75">
      <c r="A911" s="1"/>
      <c r="C911" s="1"/>
      <c r="D911" s="15"/>
      <c r="J911" s="61"/>
    </row>
    <row r="912" spans="1:10" ht="12.75">
      <c r="A912" s="1"/>
      <c r="C912" s="1"/>
      <c r="D912" s="15"/>
      <c r="J912" s="61"/>
    </row>
    <row r="913" spans="1:10" ht="12.75">
      <c r="A913" s="1"/>
      <c r="C913" s="1"/>
      <c r="D913" s="15"/>
      <c r="J913" s="61"/>
    </row>
    <row r="914" spans="1:10" ht="12.75">
      <c r="A914" s="1"/>
      <c r="C914" s="1"/>
      <c r="D914" s="15"/>
      <c r="J914" s="61"/>
    </row>
    <row r="915" spans="1:10" ht="12.75">
      <c r="A915" s="1"/>
      <c r="C915" s="1"/>
      <c r="D915" s="15"/>
      <c r="J915" s="61"/>
    </row>
    <row r="916" spans="1:10" ht="12.75">
      <c r="A916" s="1"/>
      <c r="C916" s="1"/>
      <c r="D916" s="15"/>
      <c r="J916" s="61"/>
    </row>
    <row r="917" spans="1:10" ht="12.75">
      <c r="A917" s="1"/>
      <c r="C917" s="1"/>
      <c r="D917" s="15"/>
      <c r="J917" s="61"/>
    </row>
    <row r="918" spans="1:10" ht="12.75">
      <c r="A918" s="1"/>
      <c r="C918" s="1"/>
      <c r="D918" s="15"/>
      <c r="J918" s="61"/>
    </row>
    <row r="919" spans="1:10" ht="12.75">
      <c r="A919" s="1"/>
      <c r="C919" s="1"/>
      <c r="D919" s="15"/>
      <c r="J919" s="61"/>
    </row>
    <row r="920" spans="1:10" ht="12.75">
      <c r="A920" s="1"/>
      <c r="C920" s="1"/>
      <c r="D920" s="15"/>
      <c r="J920" s="61"/>
    </row>
    <row r="921" spans="1:10" ht="12.75">
      <c r="A921" s="1"/>
      <c r="C921" s="1"/>
      <c r="D921" s="15"/>
      <c r="J921" s="61"/>
    </row>
    <row r="922" spans="1:10" ht="12.75">
      <c r="A922" s="1"/>
      <c r="C922" s="1"/>
      <c r="D922" s="15"/>
      <c r="J922" s="61"/>
    </row>
    <row r="923" spans="1:10" ht="12.75">
      <c r="A923" s="1"/>
      <c r="C923" s="1"/>
      <c r="D923" s="15"/>
      <c r="J923" s="61"/>
    </row>
    <row r="924" spans="1:10" ht="12.75">
      <c r="A924" s="1"/>
      <c r="C924" s="1"/>
      <c r="D924" s="15"/>
      <c r="J924" s="61"/>
    </row>
    <row r="925" spans="1:10" ht="12.75">
      <c r="A925" s="1"/>
      <c r="C925" s="1"/>
      <c r="D925" s="15"/>
      <c r="J925" s="61"/>
    </row>
    <row r="926" spans="1:10" ht="12.75">
      <c r="A926" s="1"/>
      <c r="C926" s="1"/>
      <c r="D926" s="15"/>
      <c r="J926" s="61"/>
    </row>
    <row r="927" spans="1:10" ht="12.75">
      <c r="A927" s="1"/>
      <c r="C927" s="1"/>
      <c r="D927" s="15"/>
      <c r="J927" s="61"/>
    </row>
    <row r="928" spans="1:10" ht="12.75">
      <c r="A928" s="1"/>
      <c r="C928" s="1"/>
      <c r="D928" s="15"/>
      <c r="J928" s="61"/>
    </row>
    <row r="929" spans="1:10" ht="12.75">
      <c r="A929" s="1"/>
      <c r="C929" s="1"/>
      <c r="D929" s="15"/>
      <c r="J929" s="61"/>
    </row>
    <row r="930" spans="1:10" ht="12.75">
      <c r="A930" s="1"/>
      <c r="C930" s="1"/>
      <c r="D930" s="15"/>
      <c r="J930" s="61"/>
    </row>
    <row r="931" spans="1:10" ht="12.75">
      <c r="A931" s="1"/>
      <c r="C931" s="1"/>
      <c r="D931" s="15"/>
      <c r="J931" s="61"/>
    </row>
    <row r="932" spans="1:10" ht="12.75">
      <c r="A932" s="1"/>
      <c r="C932" s="1"/>
      <c r="D932" s="15"/>
      <c r="J932" s="61"/>
    </row>
    <row r="933" spans="1:10" ht="12.75">
      <c r="A933" s="1"/>
      <c r="C933" s="1"/>
      <c r="D933" s="15"/>
      <c r="J933" s="61"/>
    </row>
    <row r="934" spans="1:10" ht="12.75">
      <c r="A934" s="1"/>
      <c r="C934" s="1"/>
      <c r="D934" s="15"/>
      <c r="J934" s="61"/>
    </row>
    <row r="935" spans="1:10" ht="12.75">
      <c r="A935" s="1"/>
      <c r="C935" s="1"/>
      <c r="D935" s="15"/>
      <c r="J935" s="61"/>
    </row>
    <row r="936" spans="1:10" ht="12.75">
      <c r="A936" s="1"/>
      <c r="C936" s="1"/>
      <c r="D936" s="15"/>
      <c r="J936" s="61"/>
    </row>
    <row r="937" spans="1:10" ht="12.75">
      <c r="A937" s="1"/>
      <c r="C937" s="1"/>
      <c r="D937" s="15"/>
      <c r="J937" s="61"/>
    </row>
    <row r="938" spans="1:10" ht="12.75">
      <c r="A938" s="1"/>
      <c r="C938" s="1"/>
      <c r="D938" s="15"/>
      <c r="J938" s="61"/>
    </row>
    <row r="939" spans="1:10" ht="12.75">
      <c r="A939" s="1"/>
      <c r="C939" s="1"/>
      <c r="D939" s="15"/>
      <c r="J939" s="61"/>
    </row>
    <row r="940" spans="1:10" ht="12.75">
      <c r="A940" s="1"/>
      <c r="C940" s="1"/>
      <c r="D940" s="15"/>
      <c r="J940" s="61"/>
    </row>
    <row r="941" spans="1:10" ht="12.75">
      <c r="A941" s="1"/>
      <c r="C941" s="1"/>
      <c r="D941" s="15"/>
      <c r="J941" s="61"/>
    </row>
    <row r="942" spans="1:10" ht="12.75">
      <c r="A942" s="1"/>
      <c r="C942" s="1"/>
      <c r="D942" s="15"/>
      <c r="J942" s="61"/>
    </row>
    <row r="943" spans="1:10" ht="12.75">
      <c r="A943" s="1"/>
      <c r="C943" s="1"/>
      <c r="D943" s="15"/>
      <c r="J943" s="61"/>
    </row>
    <row r="944" spans="1:10" ht="12.75">
      <c r="A944" s="1"/>
      <c r="C944" s="1"/>
      <c r="D944" s="15"/>
      <c r="J944" s="61"/>
    </row>
    <row r="945" spans="1:10" ht="12.75">
      <c r="A945" s="1"/>
      <c r="C945" s="1"/>
      <c r="D945" s="15"/>
      <c r="J945" s="61"/>
    </row>
    <row r="946" spans="1:10" ht="12.75">
      <c r="A946" s="1"/>
      <c r="C946" s="1"/>
      <c r="D946" s="15"/>
      <c r="J946" s="61"/>
    </row>
    <row r="947" spans="1:10" ht="12.75">
      <c r="A947" s="1"/>
      <c r="C947" s="1"/>
      <c r="D947" s="15"/>
      <c r="J947" s="61"/>
    </row>
    <row r="948" spans="1:10" ht="12.75">
      <c r="A948" s="1"/>
      <c r="C948" s="1"/>
      <c r="D948" s="15"/>
      <c r="J948" s="61"/>
    </row>
    <row r="949" spans="1:10" ht="12.75">
      <c r="A949" s="1"/>
      <c r="C949" s="1"/>
      <c r="D949" s="15"/>
      <c r="J949" s="61"/>
    </row>
    <row r="950" spans="1:10" ht="12.75">
      <c r="A950" s="1"/>
      <c r="C950" s="1"/>
      <c r="D950" s="15"/>
      <c r="J950" s="61"/>
    </row>
    <row r="951" spans="1:10" ht="12.75">
      <c r="A951" s="1"/>
      <c r="C951" s="1"/>
      <c r="D951" s="15"/>
      <c r="J951" s="61"/>
    </row>
    <row r="952" spans="1:10" ht="12.75">
      <c r="A952" s="1"/>
      <c r="C952" s="1"/>
      <c r="D952" s="15"/>
      <c r="J952" s="61"/>
    </row>
    <row r="953" spans="1:10" ht="12.75">
      <c r="A953" s="1"/>
      <c r="C953" s="1"/>
      <c r="D953" s="15"/>
      <c r="J953" s="61"/>
    </row>
    <row r="954" spans="1:10" ht="12.75">
      <c r="A954" s="1"/>
      <c r="C954" s="1"/>
      <c r="D954" s="15"/>
      <c r="J954" s="61"/>
    </row>
    <row r="955" spans="1:10" ht="12.75">
      <c r="A955" s="1"/>
      <c r="C955" s="1"/>
      <c r="D955" s="15"/>
      <c r="J955" s="61"/>
    </row>
    <row r="956" spans="1:10" ht="12.75">
      <c r="A956" s="1"/>
      <c r="C956" s="1"/>
      <c r="D956" s="15"/>
      <c r="J956" s="61"/>
    </row>
    <row r="957" spans="1:10" ht="12.75">
      <c r="A957" s="1"/>
      <c r="C957" s="1"/>
      <c r="D957" s="15"/>
      <c r="J957" s="61"/>
    </row>
    <row r="958" spans="1:10" ht="12.75">
      <c r="A958" s="1"/>
      <c r="C958" s="1"/>
      <c r="D958" s="15"/>
      <c r="J958" s="61"/>
    </row>
    <row r="959" spans="1:10" ht="12.75">
      <c r="A959" s="1"/>
      <c r="C959" s="1"/>
      <c r="D959" s="15"/>
      <c r="J959" s="61"/>
    </row>
    <row r="960" spans="1:10" ht="12.75">
      <c r="A960" s="1"/>
      <c r="C960" s="1"/>
      <c r="D960" s="15"/>
      <c r="J960" s="61"/>
    </row>
    <row r="961" spans="1:10" ht="12.75">
      <c r="A961" s="1"/>
      <c r="C961" s="1"/>
      <c r="D961" s="15"/>
      <c r="J961" s="61"/>
    </row>
    <row r="962" spans="1:10" ht="12.75">
      <c r="A962" s="1"/>
      <c r="C962" s="1"/>
      <c r="D962" s="15"/>
      <c r="J962" s="61"/>
    </row>
    <row r="963" spans="1:10" ht="12.75">
      <c r="A963" s="1"/>
      <c r="C963" s="1"/>
      <c r="D963" s="15"/>
      <c r="J963" s="61"/>
    </row>
    <row r="964" spans="1:10" ht="12.75">
      <c r="A964" s="1"/>
      <c r="C964" s="1"/>
      <c r="D964" s="15"/>
      <c r="J964" s="61"/>
    </row>
    <row r="965" spans="1:10" ht="12.75">
      <c r="A965" s="1"/>
      <c r="C965" s="1"/>
      <c r="D965" s="15"/>
      <c r="J965" s="61"/>
    </row>
    <row r="966" spans="1:10" ht="12.75">
      <c r="A966" s="1"/>
      <c r="C966" s="1"/>
      <c r="D966" s="15"/>
      <c r="J966" s="61"/>
    </row>
    <row r="967" spans="1:10" ht="12.75">
      <c r="A967" s="1"/>
      <c r="C967" s="1"/>
      <c r="D967" s="15"/>
      <c r="J967" s="61"/>
    </row>
    <row r="968" spans="1:10" ht="12.75">
      <c r="A968" s="1"/>
      <c r="C968" s="1"/>
      <c r="D968" s="15"/>
      <c r="J968" s="61"/>
    </row>
    <row r="969" spans="1:10" ht="12.75">
      <c r="A969" s="1"/>
      <c r="C969" s="1"/>
      <c r="D969" s="15"/>
      <c r="J969" s="61"/>
    </row>
    <row r="970" spans="1:10" ht="12.75">
      <c r="A970" s="1"/>
      <c r="C970" s="1"/>
      <c r="D970" s="15"/>
      <c r="J970" s="61"/>
    </row>
    <row r="971" spans="1:10" ht="12.75">
      <c r="A971" s="1"/>
      <c r="C971" s="1"/>
      <c r="D971" s="15"/>
      <c r="J971" s="61"/>
    </row>
    <row r="972" spans="1:10" ht="12.75">
      <c r="A972" s="1"/>
      <c r="C972" s="1"/>
      <c r="D972" s="15"/>
      <c r="J972" s="61"/>
    </row>
    <row r="973" spans="1:10" ht="12.75">
      <c r="A973" s="1"/>
      <c r="C973" s="1"/>
      <c r="D973" s="15"/>
      <c r="J973" s="61"/>
    </row>
    <row r="974" spans="1:10" ht="12.75">
      <c r="A974" s="1"/>
      <c r="C974" s="1"/>
      <c r="D974" s="15"/>
      <c r="J974" s="61"/>
    </row>
    <row r="975" spans="1:10" ht="12.75">
      <c r="A975" s="1"/>
      <c r="C975" s="1"/>
      <c r="D975" s="15"/>
      <c r="J975" s="61"/>
    </row>
    <row r="976" spans="1:10" ht="12.75">
      <c r="A976" s="1"/>
      <c r="C976" s="1"/>
      <c r="D976" s="15"/>
      <c r="J976" s="61"/>
    </row>
    <row r="977" spans="1:10" ht="12.75">
      <c r="A977" s="1"/>
      <c r="C977" s="1"/>
      <c r="D977" s="15"/>
      <c r="J977" s="61"/>
    </row>
    <row r="978" spans="1:10" ht="12.75">
      <c r="A978" s="1"/>
      <c r="C978" s="1"/>
      <c r="D978" s="15"/>
      <c r="J978" s="61"/>
    </row>
    <row r="979" spans="1:10" ht="12.75">
      <c r="A979" s="1"/>
      <c r="C979" s="1"/>
      <c r="D979" s="15"/>
      <c r="J979" s="61"/>
    </row>
    <row r="980" spans="1:10" ht="12.75">
      <c r="A980" s="1"/>
      <c r="C980" s="1"/>
      <c r="D980" s="15"/>
      <c r="J980" s="61"/>
    </row>
    <row r="981" spans="1:10" ht="12.75">
      <c r="A981" s="1"/>
      <c r="C981" s="1"/>
      <c r="D981" s="15"/>
      <c r="J981" s="61"/>
    </row>
    <row r="982" spans="1:10" ht="12.75">
      <c r="A982" s="1"/>
      <c r="C982" s="1"/>
      <c r="D982" s="15"/>
      <c r="J982" s="61"/>
    </row>
    <row r="983" spans="1:10" ht="12.75">
      <c r="A983" s="1"/>
      <c r="C983" s="1"/>
      <c r="D983" s="15"/>
      <c r="J983" s="61"/>
    </row>
    <row r="984" spans="1:10" ht="12.75">
      <c r="A984" s="1"/>
      <c r="C984" s="1"/>
      <c r="D984" s="15"/>
      <c r="J984" s="61"/>
    </row>
    <row r="985" spans="1:10" ht="12.75">
      <c r="A985" s="1"/>
      <c r="C985" s="1"/>
      <c r="D985" s="15"/>
      <c r="J985" s="61"/>
    </row>
    <row r="986" spans="1:10" ht="12.75">
      <c r="A986" s="1"/>
      <c r="C986" s="1"/>
      <c r="D986" s="15"/>
      <c r="J986" s="61"/>
    </row>
    <row r="987" spans="1:10" ht="12.75">
      <c r="A987" s="1"/>
      <c r="C987" s="1"/>
      <c r="D987" s="15"/>
      <c r="J987" s="61"/>
    </row>
    <row r="988" spans="1:10" ht="12.75">
      <c r="A988" s="1"/>
      <c r="C988" s="1"/>
      <c r="D988" s="15"/>
      <c r="J988" s="61"/>
    </row>
    <row r="989" spans="1:10" ht="12.75">
      <c r="A989" s="1"/>
      <c r="C989" s="1"/>
      <c r="D989" s="15"/>
      <c r="J989" s="61"/>
    </row>
    <row r="990" spans="1:10" ht="12.75">
      <c r="A990" s="1"/>
      <c r="C990" s="1"/>
      <c r="D990" s="15"/>
      <c r="J990" s="61"/>
    </row>
    <row r="991" spans="1:10" ht="12.75">
      <c r="A991" s="1"/>
      <c r="C991" s="1"/>
      <c r="D991" s="15"/>
      <c r="J991" s="61"/>
    </row>
    <row r="992" spans="1:10" ht="12.75">
      <c r="A992" s="1"/>
      <c r="C992" s="1"/>
      <c r="D992" s="15"/>
      <c r="J992" s="61"/>
    </row>
    <row r="993" spans="1:10" ht="12.75">
      <c r="A993" s="1"/>
      <c r="C993" s="1"/>
      <c r="D993" s="15"/>
      <c r="J993" s="61"/>
    </row>
    <row r="994" spans="1:10" ht="12.75">
      <c r="A994" s="1"/>
      <c r="C994" s="1"/>
      <c r="D994" s="15"/>
      <c r="J994" s="61"/>
    </row>
    <row r="995" spans="1:10" ht="12.75">
      <c r="A995" s="1"/>
      <c r="C995" s="1"/>
      <c r="D995" s="15"/>
      <c r="J995" s="61"/>
    </row>
    <row r="996" spans="1:10" ht="12.75">
      <c r="A996" s="1"/>
      <c r="C996" s="1"/>
      <c r="D996" s="15"/>
      <c r="J996" s="61"/>
    </row>
    <row r="997" spans="1:10" ht="12.75">
      <c r="A997" s="1"/>
      <c r="C997" s="1"/>
      <c r="D997" s="15"/>
      <c r="J997" s="61"/>
    </row>
    <row r="998" spans="1:10" ht="12.75">
      <c r="A998" s="1"/>
      <c r="C998" s="1"/>
      <c r="D998" s="15"/>
      <c r="J998" s="61"/>
    </row>
    <row r="999" spans="1:10" ht="12.75">
      <c r="A999" s="1"/>
      <c r="C999" s="1"/>
      <c r="D999" s="15"/>
      <c r="J999" s="61"/>
    </row>
    <row r="1000" spans="1:10" ht="12.75">
      <c r="A1000" s="1"/>
      <c r="C1000" s="1"/>
      <c r="D1000" s="15"/>
      <c r="J1000" s="61"/>
    </row>
    <row r="1001" spans="1:10" ht="12.75">
      <c r="A1001" s="1"/>
      <c r="C1001" s="1"/>
      <c r="D1001" s="15"/>
      <c r="J1001" s="61"/>
    </row>
    <row r="1002" spans="1:10" ht="12.75">
      <c r="A1002" s="1"/>
      <c r="C1002" s="1"/>
      <c r="D1002" s="15"/>
      <c r="J1002" s="61"/>
    </row>
    <row r="1003" spans="1:10" ht="12.75">
      <c r="A1003" s="1"/>
      <c r="C1003" s="1"/>
      <c r="D1003" s="15"/>
      <c r="J1003" s="61"/>
    </row>
    <row r="1004" spans="1:10" ht="12.75">
      <c r="A1004" s="1"/>
      <c r="C1004" s="1"/>
      <c r="D1004" s="15"/>
      <c r="J1004" s="61"/>
    </row>
    <row r="1005" spans="1:10" ht="12.75">
      <c r="A1005" s="1"/>
      <c r="C1005" s="1"/>
      <c r="D1005" s="15"/>
      <c r="J1005" s="61"/>
    </row>
    <row r="1006" spans="1:10" ht="12.75">
      <c r="A1006" s="1"/>
      <c r="C1006" s="1"/>
      <c r="D1006" s="15"/>
      <c r="J1006" s="61"/>
    </row>
    <row r="1007" spans="1:10" ht="12.75">
      <c r="A1007" s="1"/>
      <c r="C1007" s="1"/>
      <c r="D1007" s="15"/>
      <c r="J1007" s="61"/>
    </row>
    <row r="1008" spans="1:10" ht="12.75">
      <c r="A1008" s="1"/>
      <c r="C1008" s="1"/>
      <c r="D1008" s="15"/>
      <c r="J1008" s="61"/>
    </row>
    <row r="1009" spans="1:10" ht="12.75">
      <c r="A1009" s="1"/>
      <c r="C1009" s="1"/>
      <c r="D1009" s="15"/>
      <c r="J1009" s="61"/>
    </row>
    <row r="1010" spans="1:10" ht="12.75">
      <c r="A1010" s="1"/>
      <c r="C1010" s="1"/>
      <c r="D1010" s="15"/>
      <c r="J1010" s="61"/>
    </row>
    <row r="1011" spans="1:10" ht="12.75">
      <c r="A1011" s="1"/>
      <c r="C1011" s="1"/>
      <c r="D1011" s="15"/>
      <c r="J1011" s="61"/>
    </row>
    <row r="1012" spans="1:10" ht="12.75">
      <c r="A1012" s="1"/>
      <c r="C1012" s="1"/>
      <c r="D1012" s="15"/>
      <c r="J1012" s="61"/>
    </row>
    <row r="1013" spans="1:10" ht="12.75">
      <c r="A1013" s="1"/>
      <c r="C1013" s="1"/>
      <c r="D1013" s="15"/>
      <c r="J1013" s="61"/>
    </row>
    <row r="1014" spans="1:10" ht="12.75">
      <c r="A1014" s="1"/>
      <c r="C1014" s="1"/>
      <c r="D1014" s="15"/>
      <c r="J1014" s="61"/>
    </row>
    <row r="1015" spans="1:10" ht="12.75">
      <c r="A1015" s="1"/>
      <c r="C1015" s="1"/>
      <c r="D1015" s="15"/>
      <c r="J1015" s="61"/>
    </row>
    <row r="1016" spans="1:10" ht="12.75">
      <c r="A1016" s="1"/>
      <c r="C1016" s="1"/>
      <c r="D1016" s="15"/>
      <c r="J1016" s="61"/>
    </row>
    <row r="1017" spans="1:10" ht="12.75">
      <c r="A1017" s="1"/>
      <c r="C1017" s="1"/>
      <c r="D1017" s="15"/>
      <c r="J1017" s="61"/>
    </row>
    <row r="1018" spans="1:10" ht="12.75">
      <c r="A1018" s="1"/>
      <c r="C1018" s="1"/>
      <c r="D1018" s="15"/>
      <c r="J1018" s="61"/>
    </row>
    <row r="1019" spans="1:10" ht="12.75">
      <c r="A1019" s="1"/>
      <c r="C1019" s="1"/>
      <c r="D1019" s="15"/>
      <c r="J1019" s="61"/>
    </row>
    <row r="1020" spans="1:10" ht="12.75">
      <c r="A1020" s="1"/>
      <c r="C1020" s="1"/>
      <c r="D1020" s="15"/>
      <c r="J1020" s="61"/>
    </row>
    <row r="1021" spans="1:10" ht="12.75">
      <c r="A1021" s="1"/>
      <c r="C1021" s="1"/>
      <c r="D1021" s="15"/>
      <c r="J1021" s="61"/>
    </row>
    <row r="1022" spans="1:10" ht="12.75">
      <c r="A1022" s="1"/>
      <c r="C1022" s="1"/>
      <c r="D1022" s="15"/>
      <c r="J1022" s="61"/>
    </row>
    <row r="1023" spans="1:10" ht="12.75">
      <c r="A1023" s="1"/>
      <c r="C1023" s="1"/>
      <c r="D1023" s="15"/>
      <c r="J1023" s="61"/>
    </row>
    <row r="1024" spans="1:10" ht="12.75">
      <c r="A1024" s="1"/>
      <c r="C1024" s="1"/>
      <c r="D1024" s="15"/>
      <c r="J1024" s="61"/>
    </row>
    <row r="1025" spans="1:10" ht="12.75">
      <c r="A1025" s="1"/>
      <c r="C1025" s="1"/>
      <c r="D1025" s="15"/>
      <c r="J1025" s="61"/>
    </row>
    <row r="1026" spans="1:10" ht="12.75">
      <c r="A1026" s="1"/>
      <c r="C1026" s="1"/>
      <c r="D1026" s="15"/>
      <c r="J1026" s="61"/>
    </row>
    <row r="1027" spans="1:10" ht="12.75">
      <c r="A1027" s="1"/>
      <c r="C1027" s="1"/>
      <c r="D1027" s="15"/>
      <c r="J1027" s="61"/>
    </row>
    <row r="1028" spans="1:10" ht="12.75">
      <c r="A1028" s="1"/>
      <c r="C1028" s="1"/>
      <c r="D1028" s="15"/>
      <c r="J1028" s="61"/>
    </row>
    <row r="1029" spans="1:10" ht="12.75">
      <c r="A1029" s="1"/>
      <c r="C1029" s="1"/>
      <c r="D1029" s="15"/>
      <c r="J1029" s="61"/>
    </row>
    <row r="1030" spans="1:10" ht="12.75">
      <c r="A1030" s="1"/>
      <c r="C1030" s="1"/>
      <c r="D1030" s="15"/>
      <c r="J1030" s="61"/>
    </row>
    <row r="1031" spans="1:10" ht="12.75">
      <c r="A1031" s="1"/>
      <c r="C1031" s="1"/>
      <c r="D1031" s="15"/>
      <c r="J1031" s="61"/>
    </row>
    <row r="1032" spans="1:10" ht="12.75">
      <c r="A1032" s="1"/>
      <c r="C1032" s="1"/>
      <c r="D1032" s="15"/>
      <c r="J1032" s="61"/>
    </row>
    <row r="1033" spans="1:10" ht="12.75">
      <c r="A1033" s="1"/>
      <c r="C1033" s="1"/>
      <c r="D1033" s="15"/>
      <c r="J1033" s="61"/>
    </row>
    <row r="1034" spans="1:10" ht="12.75">
      <c r="A1034" s="1"/>
      <c r="C1034" s="1"/>
      <c r="D1034" s="15"/>
      <c r="J1034" s="61"/>
    </row>
    <row r="1035" spans="1:10" ht="12.75">
      <c r="A1035" s="1"/>
      <c r="C1035" s="1"/>
      <c r="D1035" s="15"/>
      <c r="J1035" s="61"/>
    </row>
    <row r="1036" spans="1:10" ht="12.75">
      <c r="A1036" s="1"/>
      <c r="C1036" s="1"/>
      <c r="D1036" s="15"/>
      <c r="J1036" s="61"/>
    </row>
    <row r="1037" spans="1:10" ht="12.75">
      <c r="A1037" s="1"/>
      <c r="C1037" s="1"/>
      <c r="D1037" s="15"/>
      <c r="J1037" s="61"/>
    </row>
    <row r="1038" spans="1:10" ht="12.75">
      <c r="A1038" s="1"/>
      <c r="C1038" s="1"/>
      <c r="D1038" s="15"/>
      <c r="J1038" s="61"/>
    </row>
    <row r="1039" spans="1:10" ht="12.75">
      <c r="A1039" s="1"/>
      <c r="C1039" s="1"/>
      <c r="D1039" s="15"/>
      <c r="J1039" s="61"/>
    </row>
    <row r="1040" spans="1:10" ht="12.75">
      <c r="A1040" s="1"/>
      <c r="C1040" s="1"/>
      <c r="D1040" s="15"/>
      <c r="J1040" s="61"/>
    </row>
    <row r="1041" spans="1:10" ht="12.75">
      <c r="A1041" s="1"/>
      <c r="C1041" s="1"/>
      <c r="D1041" s="15"/>
      <c r="J1041" s="61"/>
    </row>
    <row r="1042" spans="1:10" ht="12.75">
      <c r="A1042" s="1"/>
      <c r="C1042" s="1"/>
      <c r="D1042" s="15"/>
      <c r="J1042" s="61"/>
    </row>
    <row r="1043" spans="1:10" ht="12.75">
      <c r="A1043" s="1"/>
      <c r="C1043" s="1"/>
      <c r="D1043" s="15"/>
      <c r="J1043" s="61"/>
    </row>
    <row r="1044" spans="1:10" ht="12.75">
      <c r="A1044" s="1"/>
      <c r="C1044" s="1"/>
      <c r="D1044" s="15"/>
      <c r="J1044" s="61"/>
    </row>
    <row r="1045" spans="1:10" ht="12.75">
      <c r="A1045" s="1"/>
      <c r="C1045" s="1"/>
      <c r="D1045" s="15"/>
      <c r="J1045" s="61"/>
    </row>
    <row r="1046" spans="1:10" ht="12.75">
      <c r="A1046" s="1"/>
      <c r="C1046" s="1"/>
      <c r="D1046" s="15"/>
      <c r="J1046" s="61"/>
    </row>
    <row r="1047" spans="1:10" ht="12.75">
      <c r="A1047" s="1"/>
      <c r="C1047" s="1"/>
      <c r="D1047" s="15"/>
      <c r="J1047" s="61"/>
    </row>
    <row r="1048" spans="1:10" ht="12.75">
      <c r="A1048" s="1"/>
      <c r="C1048" s="1"/>
      <c r="D1048" s="15"/>
      <c r="J1048" s="61"/>
    </row>
    <row r="1049" spans="1:10" ht="12.75">
      <c r="A1049" s="1"/>
      <c r="C1049" s="1"/>
      <c r="D1049" s="15"/>
      <c r="J1049" s="61"/>
    </row>
    <row r="1050" spans="1:10" ht="12.75">
      <c r="A1050" s="1"/>
      <c r="C1050" s="1"/>
      <c r="D1050" s="15"/>
      <c r="J1050" s="61"/>
    </row>
    <row r="1051" spans="1:10" ht="12.75">
      <c r="A1051" s="1"/>
      <c r="C1051" s="1"/>
      <c r="D1051" s="15"/>
      <c r="J1051" s="61"/>
    </row>
    <row r="1052" spans="1:10" ht="12.75">
      <c r="A1052" s="1"/>
      <c r="C1052" s="1"/>
      <c r="D1052" s="15"/>
      <c r="J1052" s="61"/>
    </row>
    <row r="1053" spans="1:10" ht="12.75">
      <c r="A1053" s="1"/>
      <c r="C1053" s="1"/>
      <c r="D1053" s="15"/>
      <c r="J1053" s="61"/>
    </row>
    <row r="1054" spans="1:10" ht="12.75">
      <c r="A1054" s="1"/>
      <c r="C1054" s="1"/>
      <c r="D1054" s="15"/>
      <c r="J1054" s="61"/>
    </row>
    <row r="1055" spans="1:10" ht="12.75">
      <c r="A1055" s="1"/>
      <c r="C1055" s="1"/>
      <c r="D1055" s="15"/>
      <c r="J1055" s="61"/>
    </row>
    <row r="1056" spans="1:10" ht="12.75">
      <c r="A1056" s="1"/>
      <c r="C1056" s="1"/>
      <c r="D1056" s="15"/>
      <c r="J1056" s="61"/>
    </row>
    <row r="1057" spans="1:10" ht="12.75">
      <c r="A1057" s="1"/>
      <c r="C1057" s="1"/>
      <c r="D1057" s="15"/>
      <c r="J1057" s="61"/>
    </row>
    <row r="1058" spans="1:10" ht="12.75">
      <c r="A1058" s="1"/>
      <c r="C1058" s="1"/>
      <c r="D1058" s="15"/>
      <c r="J1058" s="61"/>
    </row>
    <row r="1059" spans="1:10" ht="12.75">
      <c r="A1059" s="1"/>
      <c r="C1059" s="1"/>
      <c r="D1059" s="15"/>
      <c r="J1059" s="61"/>
    </row>
    <row r="1060" spans="1:10" ht="12.75">
      <c r="A1060" s="1"/>
      <c r="C1060" s="1"/>
      <c r="D1060" s="15"/>
      <c r="J1060" s="61"/>
    </row>
    <row r="1061" spans="1:10" ht="12.75">
      <c r="A1061" s="1"/>
      <c r="C1061" s="1"/>
      <c r="D1061" s="15"/>
      <c r="J1061" s="61"/>
    </row>
    <row r="1062" spans="1:10" ht="12.75">
      <c r="A1062" s="1"/>
      <c r="C1062" s="1"/>
      <c r="D1062" s="15"/>
      <c r="J1062" s="61"/>
    </row>
    <row r="1063" spans="1:10" ht="12.75">
      <c r="A1063" s="1"/>
      <c r="C1063" s="1"/>
      <c r="D1063" s="15"/>
      <c r="J1063" s="61"/>
    </row>
    <row r="1064" spans="1:10" ht="12.75">
      <c r="A1064" s="1"/>
      <c r="C1064" s="1"/>
      <c r="D1064" s="15"/>
      <c r="J1064" s="61"/>
    </row>
    <row r="1065" spans="1:10" ht="12.75">
      <c r="A1065" s="1"/>
      <c r="C1065" s="1"/>
      <c r="D1065" s="15"/>
      <c r="J1065" s="61"/>
    </row>
    <row r="1066" spans="1:10" ht="12.75">
      <c r="A1066" s="1"/>
      <c r="C1066" s="1"/>
      <c r="D1066" s="15"/>
      <c r="J1066" s="61"/>
    </row>
    <row r="1067" spans="1:10" ht="12.75">
      <c r="A1067" s="1"/>
      <c r="C1067" s="1"/>
      <c r="D1067" s="15"/>
      <c r="J1067" s="61"/>
    </row>
    <row r="1068" spans="1:10" ht="12.75">
      <c r="A1068" s="1"/>
      <c r="C1068" s="1"/>
      <c r="D1068" s="15"/>
      <c r="J1068" s="61"/>
    </row>
    <row r="1069" spans="1:10" ht="12.75">
      <c r="A1069" s="1"/>
      <c r="C1069" s="1"/>
      <c r="D1069" s="15"/>
      <c r="J1069" s="61"/>
    </row>
    <row r="1070" spans="1:10" ht="12.75">
      <c r="A1070" s="1"/>
      <c r="C1070" s="1"/>
      <c r="D1070" s="15"/>
      <c r="J1070" s="61"/>
    </row>
    <row r="1071" spans="1:10" ht="12.75">
      <c r="A1071" s="1"/>
      <c r="C1071" s="1"/>
      <c r="D1071" s="15"/>
      <c r="J1071" s="61"/>
    </row>
    <row r="1072" spans="1:10" ht="12.75">
      <c r="A1072" s="1"/>
      <c r="C1072" s="1"/>
      <c r="D1072" s="15"/>
      <c r="J1072" s="61"/>
    </row>
    <row r="1073" spans="1:10" ht="12.75">
      <c r="A1073" s="1"/>
      <c r="C1073" s="1"/>
      <c r="D1073" s="15"/>
      <c r="J1073" s="61"/>
    </row>
    <row r="1074" spans="1:10" ht="12.75">
      <c r="A1074" s="1"/>
      <c r="C1074" s="1"/>
      <c r="D1074" s="15"/>
      <c r="J1074" s="61"/>
    </row>
    <row r="1075" spans="1:10" ht="12.75">
      <c r="A1075" s="1"/>
      <c r="C1075" s="1"/>
      <c r="D1075" s="15"/>
      <c r="J1075" s="61"/>
    </row>
    <row r="1076" spans="1:10" ht="12.75">
      <c r="A1076" s="1"/>
      <c r="C1076" s="1"/>
      <c r="D1076" s="15"/>
      <c r="J1076" s="61"/>
    </row>
    <row r="1077" spans="1:10" ht="12.75">
      <c r="A1077" s="1"/>
      <c r="C1077" s="1"/>
      <c r="D1077" s="15"/>
      <c r="J1077" s="61"/>
    </row>
    <row r="1078" spans="1:10" ht="12.75">
      <c r="A1078" s="1"/>
      <c r="C1078" s="1"/>
      <c r="D1078" s="15"/>
      <c r="J1078" s="61"/>
    </row>
    <row r="1079" spans="1:10" ht="12.75">
      <c r="A1079" s="1"/>
      <c r="C1079" s="1"/>
      <c r="D1079" s="15"/>
      <c r="J1079" s="61"/>
    </row>
    <row r="1080" spans="1:10" ht="12.75">
      <c r="A1080" s="1"/>
      <c r="C1080" s="1"/>
      <c r="D1080" s="15"/>
      <c r="J1080" s="61"/>
    </row>
    <row r="1081" spans="1:10" ht="12.75">
      <c r="A1081" s="1"/>
      <c r="C1081" s="1"/>
      <c r="D1081" s="15"/>
      <c r="J1081" s="61"/>
    </row>
    <row r="1082" spans="1:10" ht="12.75">
      <c r="A1082" s="1"/>
      <c r="C1082" s="1"/>
      <c r="D1082" s="15"/>
      <c r="J1082" s="61"/>
    </row>
    <row r="1083" spans="1:10" ht="12.75">
      <c r="A1083" s="1"/>
      <c r="C1083" s="1"/>
      <c r="D1083" s="15"/>
      <c r="J1083" s="61"/>
    </row>
    <row r="1084" spans="1:10" ht="12.75">
      <c r="A1084" s="1"/>
      <c r="C1084" s="1"/>
      <c r="D1084" s="15"/>
      <c r="J1084" s="61"/>
    </row>
    <row r="1085" spans="1:10" ht="12.75">
      <c r="A1085" s="1"/>
      <c r="C1085" s="1"/>
      <c r="D1085" s="15"/>
      <c r="J1085" s="61"/>
    </row>
    <row r="1086" spans="1:10" ht="12.75">
      <c r="A1086" s="1"/>
      <c r="C1086" s="1"/>
      <c r="D1086" s="15"/>
      <c r="J1086" s="61"/>
    </row>
    <row r="1087" spans="1:10" ht="12.75">
      <c r="A1087" s="1"/>
      <c r="C1087" s="1"/>
      <c r="D1087" s="15"/>
      <c r="J1087" s="61"/>
    </row>
    <row r="1088" spans="1:10" ht="12.75">
      <c r="A1088" s="1"/>
      <c r="C1088" s="1"/>
      <c r="D1088" s="15"/>
      <c r="J1088" s="61"/>
    </row>
    <row r="1089" spans="1:10" ht="12.75">
      <c r="A1089" s="1"/>
      <c r="C1089" s="1"/>
      <c r="D1089" s="15"/>
      <c r="J1089" s="61"/>
    </row>
    <row r="1090" spans="1:10" ht="12.75">
      <c r="A1090" s="1"/>
      <c r="C1090" s="1"/>
      <c r="D1090" s="15"/>
      <c r="J1090" s="61"/>
    </row>
    <row r="1091" spans="1:10" ht="12.75">
      <c r="A1091" s="1"/>
      <c r="C1091" s="1"/>
      <c r="D1091" s="15"/>
      <c r="J1091" s="61"/>
    </row>
    <row r="1092" spans="1:10" ht="12.75">
      <c r="A1092" s="1"/>
      <c r="C1092" s="1"/>
      <c r="D1092" s="15"/>
      <c r="J1092" s="61"/>
    </row>
    <row r="1093" spans="1:10" ht="12.75">
      <c r="A1093" s="1"/>
      <c r="C1093" s="1"/>
      <c r="D1093" s="15"/>
      <c r="J1093" s="61"/>
    </row>
    <row r="1094" spans="1:10" ht="12.75">
      <c r="A1094" s="1"/>
      <c r="C1094" s="1"/>
      <c r="D1094" s="15"/>
      <c r="J1094" s="61"/>
    </row>
    <row r="1095" spans="1:10" ht="12.75">
      <c r="A1095" s="1"/>
      <c r="C1095" s="1"/>
      <c r="D1095" s="15"/>
      <c r="J1095" s="61"/>
    </row>
    <row r="1096" spans="1:10" ht="12.75">
      <c r="A1096" s="1"/>
      <c r="C1096" s="1"/>
      <c r="D1096" s="15"/>
      <c r="J1096" s="61"/>
    </row>
    <row r="1097" spans="1:10" ht="12.75">
      <c r="A1097" s="1"/>
      <c r="C1097" s="1"/>
      <c r="D1097" s="15"/>
      <c r="J1097" s="61"/>
    </row>
    <row r="1098" spans="1:10" ht="12.75">
      <c r="A1098" s="1"/>
      <c r="C1098" s="1"/>
      <c r="D1098" s="15"/>
      <c r="J1098" s="61"/>
    </row>
    <row r="1099" spans="1:10" ht="12.75">
      <c r="A1099" s="1"/>
      <c r="C1099" s="1"/>
      <c r="D1099" s="15"/>
      <c r="J1099" s="61"/>
    </row>
    <row r="1100" spans="1:10" ht="12.75">
      <c r="A1100" s="1"/>
      <c r="C1100" s="1"/>
      <c r="D1100" s="15"/>
      <c r="J1100" s="61"/>
    </row>
    <row r="1101" spans="1:10" ht="12.75">
      <c r="A1101" s="1"/>
      <c r="C1101" s="1"/>
      <c r="D1101" s="15"/>
      <c r="J1101" s="61"/>
    </row>
    <row r="1102" spans="1:10" ht="12.75">
      <c r="A1102" s="1"/>
      <c r="C1102" s="1"/>
      <c r="D1102" s="15"/>
      <c r="J1102" s="61"/>
    </row>
    <row r="1103" spans="1:10" ht="12.75">
      <c r="A1103" s="1"/>
      <c r="C1103" s="1"/>
      <c r="D1103" s="15"/>
      <c r="J1103" s="61"/>
    </row>
    <row r="1104" spans="1:10" ht="12.75">
      <c r="A1104" s="1"/>
      <c r="C1104" s="1"/>
      <c r="D1104" s="15"/>
      <c r="J1104" s="61"/>
    </row>
    <row r="1105" spans="1:10" ht="12.75">
      <c r="A1105" s="1"/>
      <c r="C1105" s="1"/>
      <c r="D1105" s="15"/>
      <c r="J1105" s="61"/>
    </row>
    <row r="1106" spans="1:10" ht="12.75">
      <c r="A1106" s="1"/>
      <c r="C1106" s="1"/>
      <c r="D1106" s="15"/>
      <c r="J1106" s="61"/>
    </row>
    <row r="1107" spans="1:10" ht="12.75">
      <c r="A1107" s="1"/>
      <c r="C1107" s="1"/>
      <c r="D1107" s="15"/>
      <c r="J1107" s="61"/>
    </row>
    <row r="1108" spans="1:10" ht="12.75">
      <c r="A1108" s="1"/>
      <c r="C1108" s="1"/>
      <c r="D1108" s="15"/>
      <c r="J1108" s="61"/>
    </row>
    <row r="1109" spans="1:10" ht="12.75">
      <c r="A1109" s="1"/>
      <c r="C1109" s="1"/>
      <c r="D1109" s="15"/>
      <c r="J1109" s="61"/>
    </row>
    <row r="1110" spans="1:10" ht="12.75">
      <c r="A1110" s="1"/>
      <c r="C1110" s="1"/>
      <c r="D1110" s="15"/>
      <c r="J1110" s="61"/>
    </row>
    <row r="1111" spans="1:10" ht="12.75">
      <c r="A1111" s="1"/>
      <c r="C1111" s="1"/>
      <c r="D1111" s="15"/>
      <c r="J1111" s="61"/>
    </row>
    <row r="1112" spans="1:10" ht="12.75">
      <c r="A1112" s="1"/>
      <c r="C1112" s="1"/>
      <c r="D1112" s="15"/>
      <c r="J1112" s="61"/>
    </row>
    <row r="1113" spans="1:10" ht="12.75">
      <c r="A1113" s="1"/>
      <c r="C1113" s="1"/>
      <c r="D1113" s="15"/>
      <c r="J1113" s="61"/>
    </row>
    <row r="1114" spans="1:10" ht="12.75">
      <c r="A1114" s="1"/>
      <c r="C1114" s="1"/>
      <c r="D1114" s="15"/>
      <c r="J1114" s="61"/>
    </row>
    <row r="1115" spans="1:10" ht="12.75">
      <c r="A1115" s="1"/>
      <c r="C1115" s="1"/>
      <c r="D1115" s="15"/>
      <c r="J1115" s="61"/>
    </row>
    <row r="1116" spans="1:10" ht="12.75">
      <c r="A1116" s="1"/>
      <c r="C1116" s="1"/>
      <c r="D1116" s="15"/>
      <c r="J1116" s="61"/>
    </row>
    <row r="1117" spans="1:10" ht="12.75">
      <c r="A1117" s="1"/>
      <c r="C1117" s="1"/>
      <c r="D1117" s="15"/>
      <c r="J1117" s="61"/>
    </row>
    <row r="1118" spans="1:10" ht="12.75">
      <c r="A1118" s="1"/>
      <c r="C1118" s="1"/>
      <c r="D1118" s="15"/>
      <c r="J1118" s="61"/>
    </row>
    <row r="1119" spans="1:10" ht="12.75">
      <c r="A1119" s="1"/>
      <c r="C1119" s="1"/>
      <c r="D1119" s="15"/>
      <c r="J1119" s="61"/>
    </row>
    <row r="1120" spans="1:10" ht="12.75">
      <c r="A1120" s="1"/>
      <c r="C1120" s="1"/>
      <c r="D1120" s="15"/>
      <c r="J1120" s="61"/>
    </row>
    <row r="1121" spans="1:10" ht="12.75">
      <c r="A1121" s="1"/>
      <c r="C1121" s="1"/>
      <c r="D1121" s="15"/>
      <c r="J1121" s="61"/>
    </row>
    <row r="1122" spans="1:10" ht="12.75">
      <c r="A1122" s="1"/>
      <c r="C1122" s="1"/>
      <c r="D1122" s="15"/>
      <c r="J1122" s="61"/>
    </row>
    <row r="1123" spans="1:10" ht="12.75">
      <c r="A1123" s="1"/>
      <c r="C1123" s="1"/>
      <c r="D1123" s="15"/>
      <c r="J1123" s="61"/>
    </row>
    <row r="1124" spans="1:10" ht="12.75">
      <c r="A1124" s="1"/>
      <c r="C1124" s="1"/>
      <c r="D1124" s="15"/>
      <c r="J1124" s="61"/>
    </row>
    <row r="1125" spans="1:10" ht="12.75">
      <c r="A1125" s="1"/>
      <c r="C1125" s="1"/>
      <c r="D1125" s="15"/>
      <c r="J1125" s="61"/>
    </row>
    <row r="1126" spans="1:10" ht="12.75">
      <c r="A1126" s="1"/>
      <c r="C1126" s="1"/>
      <c r="D1126" s="15"/>
      <c r="J1126" s="61"/>
    </row>
    <row r="1127" spans="1:10" ht="12.75">
      <c r="A1127" s="1"/>
      <c r="C1127" s="1"/>
      <c r="D1127" s="15"/>
      <c r="J1127" s="61"/>
    </row>
    <row r="1128" spans="1:10" ht="12.75">
      <c r="A1128" s="1"/>
      <c r="C1128" s="1"/>
      <c r="D1128" s="15"/>
      <c r="J1128" s="61"/>
    </row>
    <row r="1129" spans="1:10" ht="12.75">
      <c r="A1129" s="1"/>
      <c r="C1129" s="1"/>
      <c r="D1129" s="15"/>
      <c r="J1129" s="61"/>
    </row>
    <row r="1130" spans="1:10" ht="12.75">
      <c r="A1130" s="1"/>
      <c r="C1130" s="1"/>
      <c r="D1130" s="15"/>
      <c r="J1130" s="61"/>
    </row>
    <row r="1131" spans="1:10" ht="12.75">
      <c r="A1131" s="1"/>
      <c r="C1131" s="1"/>
      <c r="D1131" s="15"/>
      <c r="J1131" s="61"/>
    </row>
    <row r="1132" spans="1:10" ht="12.75">
      <c r="A1132" s="1"/>
      <c r="C1132" s="1"/>
      <c r="D1132" s="15"/>
      <c r="J1132" s="61"/>
    </row>
    <row r="1133" spans="1:10" ht="12.75">
      <c r="A1133" s="1"/>
      <c r="C1133" s="1"/>
      <c r="D1133" s="15"/>
      <c r="J1133" s="61"/>
    </row>
    <row r="1134" spans="1:10" ht="12.75">
      <c r="A1134" s="1"/>
      <c r="C1134" s="1"/>
      <c r="D1134" s="15"/>
      <c r="J1134" s="61"/>
    </row>
    <row r="1135" spans="1:10" ht="12.75">
      <c r="A1135" s="1"/>
      <c r="C1135" s="1"/>
      <c r="D1135" s="15"/>
      <c r="J1135" s="61"/>
    </row>
    <row r="1136" spans="1:10" ht="12.75">
      <c r="A1136" s="1"/>
      <c r="C1136" s="1"/>
      <c r="D1136" s="15"/>
      <c r="J1136" s="61"/>
    </row>
    <row r="1137" spans="1:10" ht="12.75">
      <c r="A1137" s="1"/>
      <c r="C1137" s="1"/>
      <c r="D1137" s="15"/>
      <c r="J1137" s="61"/>
    </row>
    <row r="1138" spans="1:10" ht="12.75">
      <c r="A1138" s="1"/>
      <c r="C1138" s="1"/>
      <c r="D1138" s="15"/>
      <c r="J1138" s="61"/>
    </row>
    <row r="1139" spans="1:10" ht="12.75">
      <c r="A1139" s="1"/>
      <c r="C1139" s="1"/>
      <c r="D1139" s="15"/>
      <c r="J1139" s="61"/>
    </row>
    <row r="1140" spans="1:10" ht="12.75">
      <c r="A1140" s="1"/>
      <c r="C1140" s="1"/>
      <c r="D1140" s="15"/>
      <c r="J1140" s="61"/>
    </row>
    <row r="1141" spans="1:10" ht="12.75">
      <c r="A1141" s="1"/>
      <c r="C1141" s="1"/>
      <c r="D1141" s="15"/>
      <c r="J1141" s="61"/>
    </row>
    <row r="1142" spans="1:10" ht="12.75">
      <c r="A1142" s="1"/>
      <c r="C1142" s="1"/>
      <c r="D1142" s="15"/>
      <c r="J1142" s="61"/>
    </row>
    <row r="1143" spans="1:10" ht="12.75">
      <c r="A1143" s="1"/>
      <c r="C1143" s="1"/>
      <c r="D1143" s="15"/>
      <c r="J1143" s="61"/>
    </row>
    <row r="1144" spans="1:10" ht="12.75">
      <c r="A1144" s="1"/>
      <c r="C1144" s="1"/>
      <c r="D1144" s="15"/>
      <c r="J1144" s="61"/>
    </row>
    <row r="1145" spans="1:10" ht="12.75">
      <c r="A1145" s="1"/>
      <c r="C1145" s="1"/>
      <c r="D1145" s="15"/>
      <c r="J1145" s="61"/>
    </row>
    <row r="1146" spans="1:10" ht="12.75">
      <c r="A1146" s="1"/>
      <c r="C1146" s="1"/>
      <c r="D1146" s="15"/>
      <c r="J1146" s="61"/>
    </row>
    <row r="1147" spans="1:10" ht="12.75">
      <c r="A1147" s="1"/>
      <c r="C1147" s="1"/>
      <c r="D1147" s="15"/>
      <c r="J1147" s="61"/>
    </row>
    <row r="1148" spans="1:10" ht="12.75">
      <c r="A1148" s="1"/>
      <c r="C1148" s="1"/>
      <c r="D1148" s="15"/>
      <c r="J1148" s="61"/>
    </row>
    <row r="1149" spans="1:10" ht="12.75">
      <c r="A1149" s="1"/>
      <c r="C1149" s="1"/>
      <c r="D1149" s="15"/>
      <c r="J1149" s="61"/>
    </row>
    <row r="1150" spans="1:10" ht="12.75">
      <c r="A1150" s="1"/>
      <c r="C1150" s="1"/>
      <c r="D1150" s="15"/>
      <c r="J1150" s="61"/>
    </row>
    <row r="1151" spans="1:10" ht="12.75">
      <c r="A1151" s="1"/>
      <c r="C1151" s="1"/>
      <c r="D1151" s="15"/>
      <c r="J1151" s="61"/>
    </row>
    <row r="1152" spans="1:10" ht="12.75">
      <c r="A1152" s="1"/>
      <c r="C1152" s="1"/>
      <c r="D1152" s="15"/>
      <c r="J1152" s="61"/>
    </row>
    <row r="1153" spans="1:10" ht="12.75">
      <c r="A1153" s="1"/>
      <c r="C1153" s="1"/>
      <c r="D1153" s="15"/>
      <c r="J1153" s="61"/>
    </row>
    <row r="1154" spans="1:10" ht="12.75">
      <c r="A1154" s="1"/>
      <c r="C1154" s="1"/>
      <c r="D1154" s="15"/>
      <c r="J1154" s="61"/>
    </row>
    <row r="1155" spans="1:10" ht="12.75">
      <c r="A1155" s="1"/>
      <c r="C1155" s="1"/>
      <c r="D1155" s="15"/>
      <c r="J1155" s="61"/>
    </row>
    <row r="1156" spans="1:10" ht="12.75">
      <c r="A1156" s="1"/>
      <c r="C1156" s="1"/>
      <c r="D1156" s="15"/>
      <c r="J1156" s="61"/>
    </row>
    <row r="1157" spans="1:10" ht="12.75">
      <c r="A1157" s="1"/>
      <c r="C1157" s="1"/>
      <c r="D1157" s="15"/>
      <c r="J1157" s="61"/>
    </row>
    <row r="1158" spans="1:10" ht="12.75">
      <c r="A1158" s="1"/>
      <c r="C1158" s="1"/>
      <c r="D1158" s="15"/>
      <c r="J1158" s="61"/>
    </row>
    <row r="1159" spans="1:10" ht="12.75">
      <c r="A1159" s="1"/>
      <c r="C1159" s="1"/>
      <c r="D1159" s="15"/>
      <c r="J1159" s="61"/>
    </row>
    <row r="1160" spans="1:10" ht="12.75">
      <c r="A1160" s="1"/>
      <c r="C1160" s="1"/>
      <c r="D1160" s="15"/>
      <c r="J1160" s="61"/>
    </row>
    <row r="1161" spans="1:10" ht="12.75">
      <c r="A1161" s="1"/>
      <c r="C1161" s="1"/>
      <c r="D1161" s="15"/>
      <c r="J1161" s="61"/>
    </row>
    <row r="1162" spans="1:10" ht="12.75">
      <c r="A1162" s="1"/>
      <c r="C1162" s="1"/>
      <c r="D1162" s="15"/>
      <c r="J1162" s="61"/>
    </row>
    <row r="1163" spans="1:10" ht="12.75">
      <c r="A1163" s="1"/>
      <c r="C1163" s="1"/>
      <c r="D1163" s="15"/>
      <c r="J1163" s="61"/>
    </row>
    <row r="1164" spans="1:10" ht="12.75">
      <c r="A1164" s="1"/>
      <c r="C1164" s="1"/>
      <c r="D1164" s="15"/>
      <c r="J1164" s="61"/>
    </row>
    <row r="1165" spans="1:10" ht="12.75">
      <c r="A1165" s="1"/>
      <c r="C1165" s="1"/>
      <c r="D1165" s="15"/>
      <c r="J1165" s="61"/>
    </row>
    <row r="1166" spans="1:10" ht="12.75">
      <c r="A1166" s="1"/>
      <c r="C1166" s="1"/>
      <c r="D1166" s="15"/>
      <c r="J1166" s="61"/>
    </row>
    <row r="1167" spans="1:10" ht="12.75">
      <c r="A1167" s="1"/>
      <c r="C1167" s="1"/>
      <c r="D1167" s="15"/>
      <c r="J1167" s="61"/>
    </row>
    <row r="1168" spans="1:10" ht="12.75">
      <c r="A1168" s="1"/>
      <c r="C1168" s="1"/>
      <c r="D1168" s="15"/>
      <c r="J1168" s="61"/>
    </row>
    <row r="1169" spans="1:10" ht="12.75">
      <c r="A1169" s="1"/>
      <c r="C1169" s="1"/>
      <c r="D1169" s="15"/>
      <c r="J1169" s="61"/>
    </row>
    <row r="1170" spans="1:10" ht="12.75">
      <c r="A1170" s="1"/>
      <c r="C1170" s="1"/>
      <c r="D1170" s="15"/>
      <c r="J1170" s="61"/>
    </row>
    <row r="1171" spans="1:10" ht="12.75">
      <c r="A1171" s="1"/>
      <c r="C1171" s="1"/>
      <c r="D1171" s="15"/>
      <c r="J1171" s="61"/>
    </row>
    <row r="1172" spans="1:10" ht="12.75">
      <c r="A1172" s="1"/>
      <c r="C1172" s="1"/>
      <c r="D1172" s="15"/>
      <c r="J1172" s="61"/>
    </row>
    <row r="1173" spans="1:10" ht="12.75">
      <c r="A1173" s="1"/>
      <c r="C1173" s="1"/>
      <c r="D1173" s="15"/>
      <c r="J1173" s="61"/>
    </row>
    <row r="1174" spans="1:10" ht="12.75">
      <c r="A1174" s="1"/>
      <c r="C1174" s="1"/>
      <c r="D1174" s="15"/>
      <c r="J1174" s="61"/>
    </row>
    <row r="1175" spans="1:10" ht="12.75">
      <c r="A1175" s="1"/>
      <c r="C1175" s="1"/>
      <c r="D1175" s="15"/>
      <c r="J1175" s="61"/>
    </row>
    <row r="1176" spans="1:10" ht="12.75">
      <c r="A1176" s="1"/>
      <c r="C1176" s="1"/>
      <c r="D1176" s="15"/>
      <c r="J1176" s="61"/>
    </row>
    <row r="1177" spans="1:10" ht="12.75">
      <c r="A1177" s="1"/>
      <c r="C1177" s="1"/>
      <c r="D1177" s="15"/>
      <c r="J1177" s="61"/>
    </row>
    <row r="1178" spans="1:10" ht="12.75">
      <c r="A1178" s="1"/>
      <c r="C1178" s="1"/>
      <c r="D1178" s="15"/>
      <c r="J1178" s="61"/>
    </row>
    <row r="1179" spans="1:10" ht="12.75">
      <c r="A1179" s="1"/>
      <c r="C1179" s="1"/>
      <c r="D1179" s="15"/>
      <c r="J1179" s="61"/>
    </row>
    <row r="1180" spans="1:10" ht="12.75">
      <c r="A1180" s="1"/>
      <c r="C1180" s="1"/>
      <c r="D1180" s="15"/>
      <c r="J1180" s="61"/>
    </row>
    <row r="1181" spans="1:10" ht="12.75">
      <c r="A1181" s="1"/>
      <c r="C1181" s="1"/>
      <c r="D1181" s="15"/>
      <c r="J1181" s="61"/>
    </row>
    <row r="1182" spans="1:10" ht="12.75">
      <c r="A1182" s="1"/>
      <c r="C1182" s="1"/>
      <c r="D1182" s="15"/>
      <c r="J1182" s="61"/>
    </row>
    <row r="1183" spans="1:10" ht="12.75">
      <c r="A1183" s="1"/>
      <c r="C1183" s="1"/>
      <c r="D1183" s="15"/>
      <c r="J1183" s="61"/>
    </row>
    <row r="1184" spans="1:10" ht="12.75">
      <c r="A1184" s="1"/>
      <c r="C1184" s="1"/>
      <c r="D1184" s="15"/>
      <c r="J1184" s="61"/>
    </row>
    <row r="1185" spans="1:10" ht="12.75">
      <c r="A1185" s="1"/>
      <c r="C1185" s="1"/>
      <c r="D1185" s="15"/>
      <c r="J1185" s="61"/>
    </row>
    <row r="1186" spans="1:10" ht="12.75">
      <c r="A1186" s="1"/>
      <c r="C1186" s="1"/>
      <c r="D1186" s="15"/>
      <c r="J1186" s="61"/>
    </row>
    <row r="1187" spans="1:10" ht="12.75">
      <c r="A1187" s="1"/>
      <c r="C1187" s="1"/>
      <c r="D1187" s="15"/>
      <c r="J1187" s="61"/>
    </row>
    <row r="1188" spans="1:10" ht="12.75">
      <c r="A1188" s="1"/>
      <c r="C1188" s="1"/>
      <c r="D1188" s="15"/>
      <c r="J1188" s="61"/>
    </row>
    <row r="1189" spans="1:10" ht="12.75">
      <c r="A1189" s="1"/>
      <c r="C1189" s="1"/>
      <c r="D1189" s="15"/>
      <c r="J1189" s="61"/>
    </row>
    <row r="1190" spans="1:10" ht="12.75">
      <c r="A1190" s="1"/>
      <c r="C1190" s="1"/>
      <c r="D1190" s="15"/>
      <c r="J1190" s="61"/>
    </row>
    <row r="1191" spans="1:10" ht="12.75">
      <c r="A1191" s="1"/>
      <c r="C1191" s="1"/>
      <c r="D1191" s="15"/>
      <c r="J1191" s="61"/>
    </row>
    <row r="1192" spans="1:10" ht="12.75">
      <c r="A1192" s="1"/>
      <c r="C1192" s="1"/>
      <c r="D1192" s="15"/>
      <c r="J1192" s="61"/>
    </row>
    <row r="1193" spans="1:10" ht="12.75">
      <c r="A1193" s="1"/>
      <c r="C1193" s="1"/>
      <c r="D1193" s="15"/>
      <c r="J1193" s="61"/>
    </row>
    <row r="1194" spans="1:10" ht="12.75">
      <c r="A1194" s="1"/>
      <c r="C1194" s="1"/>
      <c r="D1194" s="15"/>
      <c r="J1194" s="61"/>
    </row>
    <row r="1195" spans="1:10" ht="12.75">
      <c r="A1195" s="1"/>
      <c r="C1195" s="1"/>
      <c r="D1195" s="15"/>
      <c r="J1195" s="61"/>
    </row>
    <row r="1196" spans="1:10" ht="12.75">
      <c r="A1196" s="1"/>
      <c r="C1196" s="1"/>
      <c r="D1196" s="15"/>
      <c r="J1196" s="61"/>
    </row>
    <row r="1197" spans="1:10" ht="12.75">
      <c r="A1197" s="1"/>
      <c r="C1197" s="1"/>
      <c r="D1197" s="15"/>
      <c r="J1197" s="61"/>
    </row>
    <row r="1198" spans="1:10" ht="12.75">
      <c r="A1198" s="1"/>
      <c r="C1198" s="1"/>
      <c r="D1198" s="15"/>
      <c r="J1198" s="61"/>
    </row>
    <row r="1199" spans="1:10" ht="12.75">
      <c r="A1199" s="1"/>
      <c r="C1199" s="1"/>
      <c r="D1199" s="15"/>
      <c r="J1199" s="61"/>
    </row>
    <row r="1200" spans="1:10" ht="12.75">
      <c r="A1200" s="1"/>
      <c r="C1200" s="1"/>
      <c r="D1200" s="15"/>
      <c r="J1200" s="61"/>
    </row>
    <row r="1201" spans="1:10" ht="12.75">
      <c r="A1201" s="1"/>
      <c r="C1201" s="1"/>
      <c r="D1201" s="15"/>
      <c r="J1201" s="61"/>
    </row>
    <row r="1202" spans="1:10" ht="12.75">
      <c r="A1202" s="1"/>
      <c r="C1202" s="1"/>
      <c r="D1202" s="15"/>
      <c r="J1202" s="61"/>
    </row>
    <row r="1203" spans="1:10" ht="12.75">
      <c r="A1203" s="1"/>
      <c r="C1203" s="1"/>
      <c r="D1203" s="15"/>
      <c r="J1203" s="61"/>
    </row>
    <row r="1204" spans="1:10" ht="12.75">
      <c r="A1204" s="1"/>
      <c r="C1204" s="1"/>
      <c r="D1204" s="15"/>
      <c r="J1204" s="61"/>
    </row>
    <row r="1205" spans="1:10" ht="12.75">
      <c r="A1205" s="1"/>
      <c r="C1205" s="1"/>
      <c r="D1205" s="15"/>
      <c r="J1205" s="61"/>
    </row>
    <row r="1206" spans="1:10" ht="12.75">
      <c r="A1206" s="1"/>
      <c r="C1206" s="1"/>
      <c r="D1206" s="15"/>
      <c r="J1206" s="61"/>
    </row>
    <row r="1207" spans="1:10" ht="12.75">
      <c r="A1207" s="1"/>
      <c r="C1207" s="1"/>
      <c r="D1207" s="15"/>
      <c r="J1207" s="61"/>
    </row>
    <row r="1208" spans="1:10" ht="12.75">
      <c r="A1208" s="1"/>
      <c r="C1208" s="1"/>
      <c r="D1208" s="15"/>
      <c r="J1208" s="61"/>
    </row>
    <row r="1209" spans="1:10" ht="12.75">
      <c r="A1209" s="1"/>
      <c r="C1209" s="1"/>
      <c r="D1209" s="15"/>
      <c r="J1209" s="61"/>
    </row>
    <row r="1210" spans="1:10" ht="12.75">
      <c r="A1210" s="1"/>
      <c r="C1210" s="1"/>
      <c r="D1210" s="15"/>
      <c r="J1210" s="61"/>
    </row>
    <row r="1211" spans="1:10" ht="12.75">
      <c r="A1211" s="1"/>
      <c r="C1211" s="1"/>
      <c r="D1211" s="15"/>
      <c r="J1211" s="61"/>
    </row>
    <row r="1212" spans="1:10" ht="12.75">
      <c r="A1212" s="1"/>
      <c r="C1212" s="1"/>
      <c r="D1212" s="15"/>
      <c r="J1212" s="61"/>
    </row>
    <row r="1213" spans="1:10" ht="12.75">
      <c r="A1213" s="1"/>
      <c r="C1213" s="1"/>
      <c r="D1213" s="15"/>
      <c r="J1213" s="61"/>
    </row>
    <row r="1214" spans="1:10" ht="12.75">
      <c r="A1214" s="1"/>
      <c r="C1214" s="1"/>
      <c r="D1214" s="15"/>
      <c r="J1214" s="61"/>
    </row>
    <row r="1215" spans="1:10" ht="12.75">
      <c r="A1215" s="1"/>
      <c r="C1215" s="1"/>
      <c r="D1215" s="15"/>
      <c r="J1215" s="61"/>
    </row>
    <row r="1216" spans="1:10" ht="12.75">
      <c r="A1216" s="1"/>
      <c r="C1216" s="1"/>
      <c r="D1216" s="15"/>
      <c r="J1216" s="61"/>
    </row>
    <row r="1217" spans="1:10" ht="12.75">
      <c r="A1217" s="1"/>
      <c r="C1217" s="1"/>
      <c r="D1217" s="15"/>
      <c r="J1217" s="61"/>
    </row>
    <row r="1218" spans="1:10" ht="12.75">
      <c r="A1218" s="1"/>
      <c r="C1218" s="1"/>
      <c r="D1218" s="15"/>
      <c r="J1218" s="61"/>
    </row>
    <row r="1219" spans="1:10" ht="12.75">
      <c r="A1219" s="1"/>
      <c r="C1219" s="1"/>
      <c r="D1219" s="15"/>
      <c r="J1219" s="61"/>
    </row>
    <row r="1220" spans="1:10" ht="12.75">
      <c r="A1220" s="1"/>
      <c r="C1220" s="1"/>
      <c r="D1220" s="15"/>
      <c r="J1220" s="61"/>
    </row>
    <row r="1221" spans="1:10" ht="12.75">
      <c r="A1221" s="1"/>
      <c r="C1221" s="1"/>
      <c r="D1221" s="15"/>
      <c r="J1221" s="61"/>
    </row>
    <row r="1222" spans="1:10" ht="12.75">
      <c r="A1222" s="1"/>
      <c r="C1222" s="1"/>
      <c r="D1222" s="15"/>
      <c r="J1222" s="61"/>
    </row>
    <row r="1223" spans="1:10" ht="12.75">
      <c r="A1223" s="1"/>
      <c r="C1223" s="1"/>
      <c r="D1223" s="15"/>
      <c r="J1223" s="61"/>
    </row>
    <row r="1224" spans="1:10" ht="12.75">
      <c r="A1224" s="1"/>
      <c r="C1224" s="1"/>
      <c r="D1224" s="15"/>
      <c r="J1224" s="61"/>
    </row>
    <row r="1225" spans="1:10" ht="12.75">
      <c r="A1225" s="1"/>
      <c r="C1225" s="1"/>
      <c r="D1225" s="15"/>
      <c r="J1225" s="61"/>
    </row>
    <row r="1226" spans="1:10" ht="12.75">
      <c r="A1226" s="1"/>
      <c r="C1226" s="1"/>
      <c r="D1226" s="15"/>
      <c r="J1226" s="61"/>
    </row>
    <row r="1227" spans="1:10" ht="12.75">
      <c r="A1227" s="1"/>
      <c r="C1227" s="1"/>
      <c r="D1227" s="15"/>
      <c r="J1227" s="61"/>
    </row>
    <row r="1228" spans="1:10" ht="12.75">
      <c r="A1228" s="1"/>
      <c r="C1228" s="1"/>
      <c r="D1228" s="15"/>
      <c r="J1228" s="61"/>
    </row>
    <row r="1229" spans="1:10" ht="12.75">
      <c r="A1229" s="1"/>
      <c r="C1229" s="1"/>
      <c r="D1229" s="15"/>
      <c r="J1229" s="61"/>
    </row>
    <row r="1230" spans="1:10" ht="12.75">
      <c r="A1230" s="1"/>
      <c r="C1230" s="1"/>
      <c r="D1230" s="15"/>
      <c r="J1230" s="61"/>
    </row>
    <row r="1231" spans="1:10" ht="12.75">
      <c r="A1231" s="1"/>
      <c r="C1231" s="1"/>
      <c r="D1231" s="15"/>
      <c r="J1231" s="61"/>
    </row>
    <row r="1232" spans="1:10" ht="12.75">
      <c r="A1232" s="1"/>
      <c r="C1232" s="1"/>
      <c r="D1232" s="15"/>
      <c r="J1232" s="61"/>
    </row>
    <row r="1233" spans="1:10" ht="12.75">
      <c r="A1233" s="1"/>
      <c r="C1233" s="1"/>
      <c r="D1233" s="15"/>
      <c r="J1233" s="61"/>
    </row>
    <row r="1234" spans="1:10" ht="12.75">
      <c r="A1234" s="1"/>
      <c r="C1234" s="1"/>
      <c r="D1234" s="15"/>
      <c r="J1234" s="61"/>
    </row>
    <row r="1235" spans="1:10" ht="12.75">
      <c r="A1235" s="1"/>
      <c r="C1235" s="1"/>
      <c r="D1235" s="15"/>
      <c r="J1235" s="61"/>
    </row>
    <row r="1236" spans="1:10" ht="12.75">
      <c r="A1236" s="1"/>
      <c r="C1236" s="1"/>
      <c r="D1236" s="15"/>
      <c r="J1236" s="61"/>
    </row>
    <row r="1237" spans="1:10" ht="12.75">
      <c r="A1237" s="1"/>
      <c r="C1237" s="1"/>
      <c r="D1237" s="15"/>
      <c r="J1237" s="61"/>
    </row>
    <row r="1238" spans="1:10" ht="12.75">
      <c r="A1238" s="1"/>
      <c r="C1238" s="1"/>
      <c r="D1238" s="15"/>
      <c r="J1238" s="61"/>
    </row>
    <row r="1239" spans="1:10" ht="12.75">
      <c r="A1239" s="1"/>
      <c r="C1239" s="1"/>
      <c r="D1239" s="15"/>
      <c r="J1239" s="61"/>
    </row>
    <row r="1240" spans="1:10" ht="12.75">
      <c r="A1240" s="1"/>
      <c r="C1240" s="1"/>
      <c r="D1240" s="15"/>
      <c r="J1240" s="61"/>
    </row>
    <row r="1241" spans="1:10" ht="12.75">
      <c r="A1241" s="1"/>
      <c r="C1241" s="1"/>
      <c r="D1241" s="15"/>
      <c r="J1241" s="61"/>
    </row>
    <row r="1242" spans="1:10" ht="12.75">
      <c r="A1242" s="1"/>
      <c r="C1242" s="1"/>
      <c r="D1242" s="15"/>
      <c r="J1242" s="61"/>
    </row>
    <row r="1243" spans="1:10" ht="12.75">
      <c r="A1243" s="1"/>
      <c r="C1243" s="1"/>
      <c r="D1243" s="15"/>
      <c r="J1243" s="61"/>
    </row>
    <row r="1244" spans="1:10" ht="12.75">
      <c r="A1244" s="1"/>
      <c r="C1244" s="1"/>
      <c r="D1244" s="15"/>
      <c r="J1244" s="61"/>
    </row>
    <row r="1245" spans="1:10" ht="12.75">
      <c r="A1245" s="1"/>
      <c r="C1245" s="1"/>
      <c r="D1245" s="15"/>
      <c r="J1245" s="61"/>
    </row>
    <row r="1246" spans="1:10" ht="12.75">
      <c r="A1246" s="1"/>
      <c r="C1246" s="1"/>
      <c r="D1246" s="15"/>
      <c r="J1246" s="61"/>
    </row>
    <row r="1247" spans="1:10" ht="12.75">
      <c r="A1247" s="1"/>
      <c r="C1247" s="1"/>
      <c r="D1247" s="15"/>
      <c r="J1247" s="61"/>
    </row>
    <row r="1248" spans="1:10" ht="12.75">
      <c r="A1248" s="1"/>
      <c r="C1248" s="1"/>
      <c r="D1248" s="15"/>
      <c r="J1248" s="61"/>
    </row>
    <row r="1249" spans="1:10" ht="12.75">
      <c r="A1249" s="1"/>
      <c r="C1249" s="1"/>
      <c r="D1249" s="15"/>
      <c r="J1249" s="61"/>
    </row>
    <row r="1250" spans="1:10" ht="12.75">
      <c r="A1250" s="1"/>
      <c r="C1250" s="1"/>
      <c r="D1250" s="15"/>
      <c r="J1250" s="61"/>
    </row>
    <row r="1251" spans="1:10" ht="12.75">
      <c r="A1251" s="1"/>
      <c r="C1251" s="1"/>
      <c r="D1251" s="15"/>
      <c r="J1251" s="61"/>
    </row>
    <row r="1252" spans="1:10" ht="12.75">
      <c r="A1252" s="1"/>
      <c r="C1252" s="1"/>
      <c r="D1252" s="15"/>
      <c r="J1252" s="61"/>
    </row>
    <row r="1253" spans="1:10" ht="12.75">
      <c r="A1253" s="1"/>
      <c r="C1253" s="1"/>
      <c r="D1253" s="15"/>
      <c r="J1253" s="61"/>
    </row>
    <row r="1254" spans="1:10" ht="12.75">
      <c r="A1254" s="1"/>
      <c r="C1254" s="1"/>
      <c r="D1254" s="15"/>
      <c r="J1254" s="61"/>
    </row>
    <row r="1255" spans="1:10" ht="12.75">
      <c r="A1255" s="1"/>
      <c r="C1255" s="1"/>
      <c r="D1255" s="15"/>
      <c r="J1255" s="61"/>
    </row>
    <row r="1256" spans="1:10" ht="12.75">
      <c r="A1256" s="1"/>
      <c r="C1256" s="1"/>
      <c r="D1256" s="15"/>
      <c r="J1256" s="61"/>
    </row>
    <row r="1257" spans="1:10" ht="12.75">
      <c r="A1257" s="1"/>
      <c r="C1257" s="1"/>
      <c r="D1257" s="15"/>
      <c r="J1257" s="61"/>
    </row>
    <row r="1258" spans="1:10" ht="12.75">
      <c r="A1258" s="1"/>
      <c r="C1258" s="1"/>
      <c r="D1258" s="15"/>
      <c r="J1258" s="61"/>
    </row>
    <row r="1259" spans="1:10" ht="12.75">
      <c r="A1259" s="1"/>
      <c r="C1259" s="1"/>
      <c r="D1259" s="15"/>
      <c r="J1259" s="61"/>
    </row>
    <row r="1260" spans="1:10" ht="12.75">
      <c r="A1260" s="1"/>
      <c r="C1260" s="1"/>
      <c r="D1260" s="15"/>
      <c r="J1260" s="61"/>
    </row>
    <row r="1261" spans="1:10" ht="12.75">
      <c r="A1261" s="1"/>
      <c r="C1261" s="1"/>
      <c r="D1261" s="15"/>
      <c r="J1261" s="61"/>
    </row>
    <row r="1262" spans="1:10" ht="12.75">
      <c r="A1262" s="1"/>
      <c r="C1262" s="1"/>
      <c r="D1262" s="15"/>
      <c r="J1262" s="61"/>
    </row>
    <row r="1263" spans="1:10" ht="12.75">
      <c r="A1263" s="1"/>
      <c r="C1263" s="1"/>
      <c r="D1263" s="15"/>
      <c r="J1263" s="61"/>
    </row>
    <row r="1264" spans="1:10" ht="12.75">
      <c r="A1264" s="1"/>
      <c r="C1264" s="1"/>
      <c r="D1264" s="15"/>
      <c r="J1264" s="61"/>
    </row>
    <row r="1265" spans="1:10" ht="12.75">
      <c r="A1265" s="1"/>
      <c r="C1265" s="1"/>
      <c r="D1265" s="15"/>
      <c r="J1265" s="61"/>
    </row>
    <row r="1266" spans="1:10" ht="12.75">
      <c r="A1266" s="1"/>
      <c r="C1266" s="1"/>
      <c r="D1266" s="15"/>
      <c r="J1266" s="61"/>
    </row>
    <row r="1267" spans="1:10" ht="12.75">
      <c r="A1267" s="1"/>
      <c r="C1267" s="1"/>
      <c r="D1267" s="15"/>
      <c r="J1267" s="61"/>
    </row>
    <row r="1268" spans="1:10" ht="12.75">
      <c r="A1268" s="1"/>
      <c r="C1268" s="1"/>
      <c r="D1268" s="15"/>
      <c r="J1268" s="61"/>
    </row>
    <row r="1269" spans="1:10" ht="12.75">
      <c r="A1269" s="1"/>
      <c r="C1269" s="1"/>
      <c r="D1269" s="15"/>
      <c r="J1269" s="61"/>
    </row>
    <row r="1270" spans="1:10" ht="12.75">
      <c r="A1270" s="1"/>
      <c r="C1270" s="1"/>
      <c r="D1270" s="15"/>
      <c r="J1270" s="61"/>
    </row>
    <row r="1271" spans="1:10" ht="12.75">
      <c r="A1271" s="1"/>
      <c r="C1271" s="1"/>
      <c r="D1271" s="15"/>
      <c r="J1271" s="61"/>
    </row>
    <row r="1272" spans="1:10" ht="12.75">
      <c r="A1272" s="1"/>
      <c r="C1272" s="1"/>
      <c r="D1272" s="15"/>
      <c r="J1272" s="61"/>
    </row>
    <row r="1273" spans="1:10" ht="12.75">
      <c r="A1273" s="1"/>
      <c r="C1273" s="1"/>
      <c r="D1273" s="15"/>
      <c r="J1273" s="61"/>
    </row>
    <row r="1274" spans="1:10" ht="12.75">
      <c r="A1274" s="1"/>
      <c r="C1274" s="1"/>
      <c r="D1274" s="15"/>
      <c r="J1274" s="61"/>
    </row>
    <row r="1275" spans="1:10" ht="12.75">
      <c r="A1275" s="1"/>
      <c r="C1275" s="1"/>
      <c r="D1275" s="15"/>
      <c r="J1275" s="61"/>
    </row>
    <row r="1276" spans="1:10" ht="12.75">
      <c r="A1276" s="1"/>
      <c r="C1276" s="1"/>
      <c r="D1276" s="15"/>
      <c r="J1276" s="61"/>
    </row>
    <row r="1277" spans="1:10" ht="12.75">
      <c r="A1277" s="1"/>
      <c r="C1277" s="1"/>
      <c r="D1277" s="15"/>
      <c r="J1277" s="61"/>
    </row>
    <row r="1278" spans="1:10" ht="12.75">
      <c r="A1278" s="1"/>
      <c r="C1278" s="1"/>
      <c r="D1278" s="15"/>
      <c r="J1278" s="61"/>
    </row>
    <row r="1279" spans="1:10" ht="12.75">
      <c r="A1279" s="1"/>
      <c r="C1279" s="1"/>
      <c r="D1279" s="15"/>
      <c r="J1279" s="61"/>
    </row>
    <row r="1280" spans="1:10" ht="12.75">
      <c r="A1280" s="1"/>
      <c r="C1280" s="1"/>
      <c r="D1280" s="15"/>
      <c r="J1280" s="61"/>
    </row>
    <row r="1281" spans="1:10" ht="12.75">
      <c r="A1281" s="1"/>
      <c r="C1281" s="1"/>
      <c r="D1281" s="15"/>
      <c r="J1281" s="61"/>
    </row>
    <row r="1282" spans="1:10" ht="12.75">
      <c r="A1282" s="1"/>
      <c r="C1282" s="1"/>
      <c r="D1282" s="15"/>
      <c r="J1282" s="61"/>
    </row>
    <row r="1283" spans="1:10" ht="12.75">
      <c r="A1283" s="1"/>
      <c r="C1283" s="1"/>
      <c r="D1283" s="15"/>
      <c r="J1283" s="61"/>
    </row>
    <row r="1284" spans="1:10" ht="12.75">
      <c r="A1284" s="1"/>
      <c r="C1284" s="1"/>
      <c r="D1284" s="15"/>
      <c r="J1284" s="61"/>
    </row>
    <row r="1285" spans="1:10" ht="12.75">
      <c r="A1285" s="1"/>
      <c r="C1285" s="1"/>
      <c r="D1285" s="15"/>
      <c r="J1285" s="61"/>
    </row>
    <row r="1286" spans="1:10" ht="12.75">
      <c r="A1286" s="1"/>
      <c r="C1286" s="1"/>
      <c r="D1286" s="15"/>
      <c r="J1286" s="61"/>
    </row>
    <row r="1287" spans="1:10" ht="12.75">
      <c r="A1287" s="1"/>
      <c r="C1287" s="1"/>
      <c r="D1287" s="15"/>
      <c r="J1287" s="61"/>
    </row>
    <row r="1288" spans="1:10" ht="12.75">
      <c r="A1288" s="1"/>
      <c r="C1288" s="1"/>
      <c r="D1288" s="15"/>
      <c r="J1288" s="61"/>
    </row>
    <row r="1289" spans="1:10" ht="12.75">
      <c r="A1289" s="1"/>
      <c r="C1289" s="1"/>
      <c r="D1289" s="15"/>
      <c r="J1289" s="61"/>
    </row>
    <row r="1290" spans="1:10" ht="12.75">
      <c r="A1290" s="1"/>
      <c r="C1290" s="1"/>
      <c r="D1290" s="15"/>
      <c r="J1290" s="61"/>
    </row>
    <row r="1291" spans="1:10" ht="12.75">
      <c r="A1291" s="1"/>
      <c r="C1291" s="1"/>
      <c r="D1291" s="15"/>
      <c r="J1291" s="61"/>
    </row>
    <row r="1292" spans="1:10" ht="12.75">
      <c r="A1292" s="1"/>
      <c r="C1292" s="1"/>
      <c r="D1292" s="15"/>
      <c r="J1292" s="61"/>
    </row>
    <row r="1293" spans="1:10" ht="12.75">
      <c r="A1293" s="1"/>
      <c r="C1293" s="1"/>
      <c r="D1293" s="15"/>
      <c r="J1293" s="61"/>
    </row>
    <row r="1294" spans="1:10" ht="12.75">
      <c r="A1294" s="1"/>
      <c r="C1294" s="1"/>
      <c r="D1294" s="15"/>
      <c r="J1294" s="61"/>
    </row>
    <row r="1295" spans="1:10" ht="12.75">
      <c r="A1295" s="1"/>
      <c r="C1295" s="1"/>
      <c r="D1295" s="15"/>
      <c r="J1295" s="61"/>
    </row>
    <row r="1296" spans="1:10" ht="12.75">
      <c r="A1296" s="1"/>
      <c r="C1296" s="1"/>
      <c r="D1296" s="15"/>
      <c r="J1296" s="61"/>
    </row>
    <row r="1297" spans="1:10" ht="12.75">
      <c r="A1297" s="1"/>
      <c r="C1297" s="1"/>
      <c r="D1297" s="15"/>
      <c r="J1297" s="61"/>
    </row>
    <row r="1298" spans="1:10" ht="12.75">
      <c r="A1298" s="1"/>
      <c r="C1298" s="1"/>
      <c r="D1298" s="15"/>
      <c r="J1298" s="61"/>
    </row>
    <row r="1299" spans="1:10" ht="12.75">
      <c r="A1299" s="1"/>
      <c r="C1299" s="1"/>
      <c r="D1299" s="15"/>
      <c r="J1299" s="61"/>
    </row>
    <row r="1300" spans="1:10" ht="12.75">
      <c r="A1300" s="1"/>
      <c r="C1300" s="1"/>
      <c r="D1300" s="15"/>
      <c r="J1300" s="61"/>
    </row>
    <row r="1301" spans="1:10" ht="12.75">
      <c r="A1301" s="1"/>
      <c r="C1301" s="1"/>
      <c r="D1301" s="15"/>
      <c r="J1301" s="61"/>
    </row>
    <row r="1302" spans="1:10" ht="12.75">
      <c r="A1302" s="1"/>
      <c r="C1302" s="1"/>
      <c r="D1302" s="15"/>
      <c r="J1302" s="61"/>
    </row>
    <row r="1303" spans="1:10" ht="12.75">
      <c r="A1303" s="1"/>
      <c r="C1303" s="1"/>
      <c r="D1303" s="15"/>
      <c r="J1303" s="61"/>
    </row>
    <row r="1304" spans="1:10" ht="12.75">
      <c r="A1304" s="1"/>
      <c r="C1304" s="1"/>
      <c r="D1304" s="15"/>
      <c r="J1304" s="61"/>
    </row>
    <row r="1305" spans="1:10" ht="12.75">
      <c r="A1305" s="1"/>
      <c r="C1305" s="1"/>
      <c r="D1305" s="15"/>
      <c r="J1305" s="61"/>
    </row>
    <row r="1306" spans="1:10" ht="12.75">
      <c r="A1306" s="1"/>
      <c r="C1306" s="1"/>
      <c r="D1306" s="15"/>
      <c r="J1306" s="61"/>
    </row>
    <row r="1307" spans="1:10" ht="12.75">
      <c r="A1307" s="1"/>
      <c r="C1307" s="1"/>
      <c r="D1307" s="15"/>
      <c r="J1307" s="61"/>
    </row>
    <row r="1308" spans="1:10" ht="12.75">
      <c r="A1308" s="1"/>
      <c r="C1308" s="1"/>
      <c r="D1308" s="15"/>
      <c r="J1308" s="61"/>
    </row>
    <row r="1309" spans="1:10" ht="12.75">
      <c r="A1309" s="1"/>
      <c r="C1309" s="1"/>
      <c r="D1309" s="15"/>
      <c r="J1309" s="61"/>
    </row>
    <row r="1310" spans="1:10" ht="12.75">
      <c r="A1310" s="1"/>
      <c r="C1310" s="1"/>
      <c r="D1310" s="15"/>
      <c r="J1310" s="61"/>
    </row>
    <row r="1311" spans="1:10" ht="12.75">
      <c r="A1311" s="1"/>
      <c r="C1311" s="1"/>
      <c r="D1311" s="15"/>
      <c r="J1311" s="61"/>
    </row>
    <row r="1312" spans="1:10" ht="12.75">
      <c r="A1312" s="1"/>
      <c r="C1312" s="1"/>
      <c r="D1312" s="15"/>
      <c r="J1312" s="61"/>
    </row>
    <row r="1313" spans="1:10" ht="12.75">
      <c r="A1313" s="1"/>
      <c r="C1313" s="1"/>
      <c r="D1313" s="15"/>
      <c r="J1313" s="61"/>
    </row>
    <row r="1314" spans="1:10" ht="12.75">
      <c r="A1314" s="1"/>
      <c r="C1314" s="1"/>
      <c r="D1314" s="15"/>
      <c r="J1314" s="61"/>
    </row>
    <row r="1315" spans="1:10" ht="12.75">
      <c r="A1315" s="1"/>
      <c r="C1315" s="1"/>
      <c r="D1315" s="15"/>
      <c r="J1315" s="61"/>
    </row>
    <row r="1316" spans="1:10" ht="12.75">
      <c r="A1316" s="1"/>
      <c r="C1316" s="1"/>
      <c r="D1316" s="15"/>
      <c r="J1316" s="61"/>
    </row>
    <row r="1317" spans="1:10" ht="12.75">
      <c r="A1317" s="1"/>
      <c r="C1317" s="1"/>
      <c r="D1317" s="15"/>
      <c r="J1317" s="61"/>
    </row>
    <row r="1318" spans="1:10" ht="12.75">
      <c r="A1318" s="1"/>
      <c r="C1318" s="1"/>
      <c r="D1318" s="15"/>
      <c r="J1318" s="61"/>
    </row>
    <row r="1319" spans="1:10" ht="12.75">
      <c r="A1319" s="1"/>
      <c r="C1319" s="1"/>
      <c r="D1319" s="15"/>
      <c r="J1319" s="61"/>
    </row>
    <row r="1320" spans="1:10" ht="12.75">
      <c r="A1320" s="1"/>
      <c r="C1320" s="1"/>
      <c r="D1320" s="15"/>
      <c r="J1320" s="61"/>
    </row>
    <row r="1321" spans="1:10" ht="12.75">
      <c r="A1321" s="1"/>
      <c r="C1321" s="1"/>
      <c r="D1321" s="15"/>
      <c r="J1321" s="61"/>
    </row>
    <row r="1322" spans="1:10" ht="12.75">
      <c r="A1322" s="1"/>
      <c r="C1322" s="1"/>
      <c r="D1322" s="15"/>
      <c r="J1322" s="61"/>
    </row>
    <row r="1323" spans="1:10" ht="12.75">
      <c r="A1323" s="1"/>
      <c r="C1323" s="1"/>
      <c r="D1323" s="15"/>
      <c r="J1323" s="61"/>
    </row>
    <row r="1324" spans="1:10" ht="12.75">
      <c r="A1324" s="1"/>
      <c r="C1324" s="1"/>
      <c r="D1324" s="15"/>
      <c r="J1324" s="61"/>
    </row>
    <row r="1325" spans="1:10" ht="12.75">
      <c r="A1325" s="1"/>
      <c r="C1325" s="1"/>
      <c r="D1325" s="15"/>
      <c r="J1325" s="61"/>
    </row>
    <row r="1326" spans="1:10" ht="12.75">
      <c r="A1326" s="1"/>
      <c r="C1326" s="1"/>
      <c r="D1326" s="15"/>
      <c r="J1326" s="61"/>
    </row>
    <row r="1327" spans="1:10" ht="12.75">
      <c r="A1327" s="1"/>
      <c r="C1327" s="1"/>
      <c r="D1327" s="15"/>
      <c r="J1327" s="61"/>
    </row>
    <row r="1328" spans="1:10" ht="12.75">
      <c r="A1328" s="1"/>
      <c r="C1328" s="1"/>
      <c r="D1328" s="15"/>
      <c r="J1328" s="61"/>
    </row>
    <row r="1329" spans="1:10" ht="12.75">
      <c r="A1329" s="1"/>
      <c r="C1329" s="1"/>
      <c r="D1329" s="15"/>
      <c r="J1329" s="61"/>
    </row>
    <row r="1330" spans="1:10" ht="12.75">
      <c r="A1330" s="1"/>
      <c r="C1330" s="1"/>
      <c r="D1330" s="15"/>
      <c r="J1330" s="61"/>
    </row>
    <row r="1331" spans="1:10" ht="12.75">
      <c r="A1331" s="1"/>
      <c r="C1331" s="1"/>
      <c r="D1331" s="15"/>
      <c r="J1331" s="61"/>
    </row>
    <row r="1332" spans="1:10" ht="12.75">
      <c r="A1332" s="1"/>
      <c r="C1332" s="1"/>
      <c r="D1332" s="15"/>
      <c r="J1332" s="61"/>
    </row>
    <row r="1333" spans="1:10" ht="12.75">
      <c r="A1333" s="1"/>
      <c r="C1333" s="1"/>
      <c r="D1333" s="15"/>
      <c r="J1333" s="61"/>
    </row>
    <row r="1334" spans="1:10" ht="12.75">
      <c r="A1334" s="1"/>
      <c r="C1334" s="1"/>
      <c r="D1334" s="15"/>
      <c r="J1334" s="61"/>
    </row>
    <row r="1335" spans="1:10" ht="12.75">
      <c r="A1335" s="1"/>
      <c r="C1335" s="1"/>
      <c r="D1335" s="15"/>
      <c r="J1335" s="61"/>
    </row>
    <row r="1336" spans="1:10" ht="12.75">
      <c r="A1336" s="1"/>
      <c r="C1336" s="1"/>
      <c r="D1336" s="15"/>
      <c r="J1336" s="61"/>
    </row>
    <row r="1337" spans="1:10" ht="12.75">
      <c r="A1337" s="1"/>
      <c r="C1337" s="1"/>
      <c r="D1337" s="15"/>
      <c r="J1337" s="61"/>
    </row>
    <row r="1338" spans="1:10" ht="12.75">
      <c r="A1338" s="1"/>
      <c r="C1338" s="1"/>
      <c r="D1338" s="15"/>
      <c r="J1338" s="61"/>
    </row>
    <row r="1339" spans="1:10" ht="12.75">
      <c r="A1339" s="1"/>
      <c r="C1339" s="1"/>
      <c r="D1339" s="15"/>
      <c r="J1339" s="61"/>
    </row>
    <row r="1340" spans="1:10" ht="12.75">
      <c r="A1340" s="1"/>
      <c r="C1340" s="1"/>
      <c r="D1340" s="15"/>
      <c r="J1340" s="61"/>
    </row>
    <row r="1341" spans="1:10" ht="12.75">
      <c r="A1341" s="1"/>
      <c r="C1341" s="1"/>
      <c r="D1341" s="15"/>
      <c r="J1341" s="61"/>
    </row>
    <row r="1342" spans="1:10" ht="12.75">
      <c r="A1342" s="1"/>
      <c r="C1342" s="1"/>
      <c r="D1342" s="15"/>
      <c r="J1342" s="61"/>
    </row>
    <row r="1343" spans="1:10" ht="12.75">
      <c r="A1343" s="1"/>
      <c r="C1343" s="1"/>
      <c r="D1343" s="15"/>
      <c r="J1343" s="61"/>
    </row>
    <row r="1344" spans="1:10" ht="12.75">
      <c r="A1344" s="1"/>
      <c r="C1344" s="1"/>
      <c r="D1344" s="15"/>
      <c r="J1344" s="61"/>
    </row>
    <row r="1345" spans="1:10" ht="12.75">
      <c r="A1345" s="1"/>
      <c r="C1345" s="1"/>
      <c r="D1345" s="15"/>
      <c r="J1345" s="61"/>
    </row>
    <row r="1346" spans="1:10" ht="12.75">
      <c r="A1346" s="1"/>
      <c r="C1346" s="1"/>
      <c r="D1346" s="15"/>
      <c r="J1346" s="61"/>
    </row>
    <row r="1347" spans="1:10" ht="12.75">
      <c r="A1347" s="1"/>
      <c r="C1347" s="1"/>
      <c r="D1347" s="15"/>
      <c r="J1347" s="61"/>
    </row>
    <row r="1348" spans="1:10" ht="12.75">
      <c r="A1348" s="1"/>
      <c r="C1348" s="1"/>
      <c r="D1348" s="15"/>
      <c r="J1348" s="61"/>
    </row>
    <row r="1349" spans="1:10" ht="12.75">
      <c r="A1349" s="1"/>
      <c r="C1349" s="1"/>
      <c r="D1349" s="15"/>
      <c r="J1349" s="61"/>
    </row>
    <row r="1350" spans="1:10" ht="12.75">
      <c r="A1350" s="1"/>
      <c r="C1350" s="1"/>
      <c r="D1350" s="15"/>
      <c r="J1350" s="61"/>
    </row>
    <row r="1351" spans="1:10" ht="12.75">
      <c r="A1351" s="1"/>
      <c r="C1351" s="1"/>
      <c r="D1351" s="15"/>
      <c r="J1351" s="61"/>
    </row>
    <row r="1352" spans="1:10" ht="12.75">
      <c r="A1352" s="1"/>
      <c r="C1352" s="1"/>
      <c r="D1352" s="15"/>
      <c r="J1352" s="61"/>
    </row>
    <row r="1353" spans="1:10" ht="12.75">
      <c r="A1353" s="1"/>
      <c r="C1353" s="1"/>
      <c r="D1353" s="15"/>
      <c r="J1353" s="61"/>
    </row>
    <row r="1354" spans="1:10" ht="12.75">
      <c r="A1354" s="1"/>
      <c r="C1354" s="1"/>
      <c r="D1354" s="15"/>
      <c r="J1354" s="61"/>
    </row>
    <row r="1355" spans="1:10" ht="12.75">
      <c r="A1355" s="1"/>
      <c r="C1355" s="1"/>
      <c r="D1355" s="15"/>
      <c r="J1355" s="61"/>
    </row>
    <row r="1356" spans="1:10" ht="12.75">
      <c r="A1356" s="1"/>
      <c r="C1356" s="1"/>
      <c r="D1356" s="15"/>
      <c r="J1356" s="61"/>
    </row>
    <row r="1357" spans="1:10" ht="12.75">
      <c r="A1357" s="1"/>
      <c r="C1357" s="1"/>
      <c r="D1357" s="15"/>
      <c r="J1357" s="61"/>
    </row>
    <row r="1358" spans="1:10" ht="12.75">
      <c r="A1358" s="1"/>
      <c r="C1358" s="1"/>
      <c r="D1358" s="15"/>
      <c r="J1358" s="61"/>
    </row>
    <row r="1359" spans="1:10" ht="12.75">
      <c r="A1359" s="1"/>
      <c r="C1359" s="1"/>
      <c r="D1359" s="15"/>
      <c r="J1359" s="61"/>
    </row>
    <row r="1360" spans="1:10" ht="12.75">
      <c r="A1360" s="1"/>
      <c r="C1360" s="1"/>
      <c r="D1360" s="15"/>
      <c r="J1360" s="61"/>
    </row>
    <row r="1361" spans="1:10" ht="12.75">
      <c r="A1361" s="1"/>
      <c r="C1361" s="1"/>
      <c r="D1361" s="15"/>
      <c r="J1361" s="61"/>
    </row>
    <row r="1362" spans="1:10" ht="12.75">
      <c r="A1362" s="1"/>
      <c r="C1362" s="1"/>
      <c r="D1362" s="15"/>
      <c r="J1362" s="61"/>
    </row>
    <row r="1363" spans="1:10" ht="12.75">
      <c r="A1363" s="1"/>
      <c r="C1363" s="1"/>
      <c r="D1363" s="15"/>
      <c r="J1363" s="61"/>
    </row>
    <row r="1364" spans="1:10" ht="12.75">
      <c r="A1364" s="1"/>
      <c r="C1364" s="1"/>
      <c r="D1364" s="15"/>
      <c r="J1364" s="61"/>
    </row>
    <row r="1365" spans="1:10" ht="12.75">
      <c r="A1365" s="1"/>
      <c r="C1365" s="1"/>
      <c r="D1365" s="15"/>
      <c r="J1365" s="61"/>
    </row>
    <row r="1366" spans="1:10" ht="12.75">
      <c r="A1366" s="1"/>
      <c r="C1366" s="1"/>
      <c r="D1366" s="15"/>
      <c r="J1366" s="61"/>
    </row>
    <row r="1367" spans="1:10" ht="12.75">
      <c r="A1367" s="1"/>
      <c r="C1367" s="1"/>
      <c r="D1367" s="15"/>
      <c r="J1367" s="61"/>
    </row>
    <row r="1368" spans="1:10" ht="12.75">
      <c r="A1368" s="1"/>
      <c r="C1368" s="1"/>
      <c r="D1368" s="15"/>
      <c r="J1368" s="61"/>
    </row>
    <row r="1369" spans="1:10" ht="12.75">
      <c r="A1369" s="1"/>
      <c r="C1369" s="1"/>
      <c r="D1369" s="15"/>
      <c r="J1369" s="61"/>
    </row>
    <row r="1370" spans="1:10" ht="12.75">
      <c r="A1370" s="1"/>
      <c r="C1370" s="1"/>
      <c r="D1370" s="15"/>
      <c r="J1370" s="61"/>
    </row>
    <row r="1371" spans="1:10" ht="12.75">
      <c r="A1371" s="1"/>
      <c r="C1371" s="1"/>
      <c r="D1371" s="15"/>
      <c r="J1371" s="61"/>
    </row>
    <row r="1372" spans="1:10" ht="12.75">
      <c r="A1372" s="1"/>
      <c r="C1372" s="1"/>
      <c r="D1372" s="15"/>
      <c r="J1372" s="61"/>
    </row>
    <row r="1373" spans="1:10" ht="12.75">
      <c r="A1373" s="1"/>
      <c r="C1373" s="1"/>
      <c r="D1373" s="15"/>
      <c r="J1373" s="61"/>
    </row>
    <row r="1374" spans="1:10" ht="12.75">
      <c r="A1374" s="1"/>
      <c r="C1374" s="1"/>
      <c r="D1374" s="15"/>
      <c r="J1374" s="61"/>
    </row>
    <row r="1375" spans="1:10" ht="12.75">
      <c r="A1375" s="1"/>
      <c r="C1375" s="1"/>
      <c r="D1375" s="15"/>
      <c r="J1375" s="61"/>
    </row>
    <row r="1376" spans="1:10" ht="12.75">
      <c r="A1376" s="1"/>
      <c r="C1376" s="1"/>
      <c r="D1376" s="15"/>
      <c r="J1376" s="61"/>
    </row>
    <row r="1377" spans="1:10" ht="12.75">
      <c r="A1377" s="1"/>
      <c r="C1377" s="1"/>
      <c r="D1377" s="15"/>
      <c r="J1377" s="61"/>
    </row>
    <row r="1378" spans="1:10" ht="12.75">
      <c r="A1378" s="1"/>
      <c r="C1378" s="1"/>
      <c r="D1378" s="15"/>
      <c r="J1378" s="61"/>
    </row>
    <row r="1379" spans="1:10" ht="12.75">
      <c r="A1379" s="1"/>
      <c r="C1379" s="1"/>
      <c r="D1379" s="15"/>
      <c r="J1379" s="61"/>
    </row>
    <row r="1380" spans="1:10" ht="12.75">
      <c r="A1380" s="1"/>
      <c r="C1380" s="1"/>
      <c r="D1380" s="15"/>
      <c r="J1380" s="61"/>
    </row>
    <row r="1381" spans="1:10" ht="12.75">
      <c r="A1381" s="1"/>
      <c r="C1381" s="1"/>
      <c r="D1381" s="15"/>
      <c r="J1381" s="61"/>
    </row>
    <row r="1382" spans="1:10" ht="12.75">
      <c r="A1382" s="1"/>
      <c r="C1382" s="1"/>
      <c r="D1382" s="15"/>
      <c r="J1382" s="61"/>
    </row>
    <row r="1383" spans="1:10" ht="12.75">
      <c r="A1383" s="1"/>
      <c r="C1383" s="1"/>
      <c r="D1383" s="15"/>
      <c r="J1383" s="61"/>
    </row>
    <row r="1384" spans="1:10" ht="12.75">
      <c r="A1384" s="1"/>
      <c r="C1384" s="1"/>
      <c r="D1384" s="15"/>
      <c r="J1384" s="61"/>
    </row>
    <row r="1385" spans="1:10" ht="12.75">
      <c r="A1385" s="1"/>
      <c r="C1385" s="1"/>
      <c r="D1385" s="15"/>
      <c r="J1385" s="61"/>
    </row>
    <row r="1386" spans="1:10" ht="12.75">
      <c r="A1386" s="1"/>
      <c r="C1386" s="1"/>
      <c r="D1386" s="15"/>
      <c r="J1386" s="61"/>
    </row>
    <row r="1387" spans="1:10" ht="12.75">
      <c r="A1387" s="1"/>
      <c r="C1387" s="1"/>
      <c r="D1387" s="15"/>
      <c r="J1387" s="61"/>
    </row>
    <row r="1388" spans="1:10" ht="12.75">
      <c r="A1388" s="1"/>
      <c r="C1388" s="1"/>
      <c r="D1388" s="15"/>
      <c r="J1388" s="61"/>
    </row>
    <row r="1389" spans="1:10" ht="12.75">
      <c r="A1389" s="1"/>
      <c r="C1389" s="1"/>
      <c r="D1389" s="15"/>
      <c r="J1389" s="61"/>
    </row>
    <row r="1390" spans="1:10" ht="12.75">
      <c r="A1390" s="1"/>
      <c r="C1390" s="1"/>
      <c r="D1390" s="15"/>
      <c r="J1390" s="61"/>
    </row>
    <row r="1391" spans="1:10" ht="12.75">
      <c r="A1391" s="1"/>
      <c r="C1391" s="1"/>
      <c r="D1391" s="15"/>
      <c r="J1391" s="61"/>
    </row>
    <row r="1392" spans="1:10" ht="12.75">
      <c r="A1392" s="1"/>
      <c r="C1392" s="1"/>
      <c r="D1392" s="15"/>
      <c r="J1392" s="61"/>
    </row>
    <row r="1393" spans="1:10" ht="12.75">
      <c r="A1393" s="1"/>
      <c r="C1393" s="1"/>
      <c r="D1393" s="15"/>
      <c r="J1393" s="61"/>
    </row>
    <row r="1394" spans="1:10" ht="12.75">
      <c r="A1394" s="1"/>
      <c r="C1394" s="1"/>
      <c r="D1394" s="15"/>
      <c r="J1394" s="61"/>
    </row>
    <row r="1395" spans="1:10" ht="12.75">
      <c r="A1395" s="1"/>
      <c r="C1395" s="1"/>
      <c r="D1395" s="15"/>
      <c r="J1395" s="61"/>
    </row>
    <row r="1396" spans="1:10" ht="12.75">
      <c r="A1396" s="1"/>
      <c r="C1396" s="1"/>
      <c r="D1396" s="15"/>
      <c r="J1396" s="61"/>
    </row>
    <row r="1397" spans="1:10" ht="12.75">
      <c r="A1397" s="1"/>
      <c r="C1397" s="1"/>
      <c r="D1397" s="15"/>
      <c r="J1397" s="61"/>
    </row>
    <row r="1398" spans="1:10" ht="12.75">
      <c r="A1398" s="1"/>
      <c r="C1398" s="1"/>
      <c r="D1398" s="15"/>
      <c r="J1398" s="61"/>
    </row>
    <row r="1399" spans="1:10" ht="12.75">
      <c r="A1399" s="1"/>
      <c r="C1399" s="1"/>
      <c r="D1399" s="15"/>
      <c r="J1399" s="61"/>
    </row>
    <row r="1400" spans="1:10" ht="12.75">
      <c r="A1400" s="1"/>
      <c r="C1400" s="1"/>
      <c r="D1400" s="15"/>
      <c r="J1400" s="61"/>
    </row>
    <row r="1401" spans="1:10" ht="12.75">
      <c r="A1401" s="1"/>
      <c r="C1401" s="1"/>
      <c r="D1401" s="15"/>
      <c r="J1401" s="61"/>
    </row>
    <row r="1402" spans="1:10" ht="12.75">
      <c r="A1402" s="1"/>
      <c r="C1402" s="1"/>
      <c r="D1402" s="15"/>
      <c r="J1402" s="61"/>
    </row>
    <row r="1403" spans="1:10" ht="12.75">
      <c r="A1403" s="1"/>
      <c r="C1403" s="1"/>
      <c r="D1403" s="15"/>
      <c r="J1403" s="61"/>
    </row>
    <row r="1404" spans="1:10" ht="12.75">
      <c r="A1404" s="1"/>
      <c r="C1404" s="1"/>
      <c r="D1404" s="15"/>
      <c r="J1404" s="61"/>
    </row>
    <row r="1405" spans="1:10" ht="12.75">
      <c r="A1405" s="1"/>
      <c r="C1405" s="1"/>
      <c r="D1405" s="15"/>
      <c r="J1405" s="61"/>
    </row>
    <row r="1406" spans="1:10" ht="12.75">
      <c r="A1406" s="1"/>
      <c r="C1406" s="1"/>
      <c r="D1406" s="15"/>
      <c r="J1406" s="61"/>
    </row>
    <row r="1407" spans="1:10" ht="12.75">
      <c r="A1407" s="1"/>
      <c r="C1407" s="1"/>
      <c r="D1407" s="15"/>
      <c r="J1407" s="61"/>
    </row>
    <row r="1408" spans="1:10" ht="12.75">
      <c r="A1408" s="1"/>
      <c r="C1408" s="1"/>
      <c r="D1408" s="15"/>
      <c r="J1408" s="61"/>
    </row>
    <row r="1409" spans="1:10" ht="12.75">
      <c r="A1409" s="1"/>
      <c r="C1409" s="1"/>
      <c r="D1409" s="15"/>
      <c r="J1409" s="61"/>
    </row>
    <row r="1410" spans="1:10" ht="12.75">
      <c r="A1410" s="1"/>
      <c r="C1410" s="1"/>
      <c r="D1410" s="15"/>
      <c r="J1410" s="61"/>
    </row>
    <row r="1411" spans="1:10" ht="12.75">
      <c r="A1411" s="1"/>
      <c r="C1411" s="1"/>
      <c r="D1411" s="15"/>
      <c r="J1411" s="61"/>
    </row>
    <row r="1412" spans="1:10" ht="12.75">
      <c r="A1412" s="1"/>
      <c r="C1412" s="1"/>
      <c r="D1412" s="15"/>
      <c r="J1412" s="61"/>
    </row>
    <row r="1413" spans="1:10" ht="12.75">
      <c r="A1413" s="1"/>
      <c r="C1413" s="1"/>
      <c r="D1413" s="15"/>
      <c r="J1413" s="61"/>
    </row>
    <row r="1414" spans="1:10" ht="12.75">
      <c r="A1414" s="1"/>
      <c r="C1414" s="1"/>
      <c r="D1414" s="15"/>
      <c r="J1414" s="61"/>
    </row>
    <row r="1415" spans="1:10" ht="12.75">
      <c r="A1415" s="1"/>
      <c r="C1415" s="1"/>
      <c r="D1415" s="15"/>
      <c r="J1415" s="61"/>
    </row>
    <row r="1416" spans="1:10" ht="12.75">
      <c r="A1416" s="1"/>
      <c r="C1416" s="1"/>
      <c r="D1416" s="15"/>
      <c r="J1416" s="61"/>
    </row>
    <row r="1417" spans="1:10" ht="12.75">
      <c r="A1417" s="1"/>
      <c r="C1417" s="1"/>
      <c r="D1417" s="15"/>
      <c r="J1417" s="61"/>
    </row>
    <row r="1418" spans="1:10" ht="12.75">
      <c r="A1418" s="1"/>
      <c r="C1418" s="1"/>
      <c r="D1418" s="15"/>
      <c r="J1418" s="61"/>
    </row>
    <row r="1419" spans="1:10" ht="12.75">
      <c r="A1419" s="1"/>
      <c r="C1419" s="1"/>
      <c r="D1419" s="15"/>
      <c r="J1419" s="61"/>
    </row>
    <row r="1420" spans="1:10" ht="12.75">
      <c r="A1420" s="1"/>
      <c r="C1420" s="1"/>
      <c r="D1420" s="15"/>
      <c r="J1420" s="61"/>
    </row>
    <row r="1421" spans="1:10" ht="12.75">
      <c r="A1421" s="1"/>
      <c r="C1421" s="1"/>
      <c r="D1421" s="15"/>
      <c r="J1421" s="61"/>
    </row>
    <row r="1422" spans="1:10" ht="12.75">
      <c r="A1422" s="1"/>
      <c r="C1422" s="1"/>
      <c r="D1422" s="15"/>
      <c r="J1422" s="61"/>
    </row>
    <row r="1423" spans="1:10" ht="12.75">
      <c r="A1423" s="1"/>
      <c r="C1423" s="1"/>
      <c r="D1423" s="15"/>
      <c r="J1423" s="61"/>
    </row>
    <row r="1424" spans="1:10" ht="12.75">
      <c r="A1424" s="1"/>
      <c r="C1424" s="1"/>
      <c r="D1424" s="15"/>
      <c r="J1424" s="61"/>
    </row>
    <row r="1425" spans="1:10" ht="12.75">
      <c r="A1425" s="1"/>
      <c r="C1425" s="1"/>
      <c r="D1425" s="15"/>
      <c r="J1425" s="61"/>
    </row>
    <row r="1426" spans="1:10" ht="12.75">
      <c r="A1426" s="1"/>
      <c r="C1426" s="1"/>
      <c r="D1426" s="15"/>
      <c r="J1426" s="61"/>
    </row>
    <row r="1427" spans="1:10" ht="12.75">
      <c r="A1427" s="1"/>
      <c r="C1427" s="1"/>
      <c r="D1427" s="15"/>
      <c r="J1427" s="61"/>
    </row>
    <row r="1428" spans="1:10" ht="12.75">
      <c r="A1428" s="1"/>
      <c r="C1428" s="1"/>
      <c r="D1428" s="15"/>
      <c r="J1428" s="61"/>
    </row>
    <row r="1429" spans="1:10" ht="12.75">
      <c r="A1429" s="1"/>
      <c r="C1429" s="1"/>
      <c r="D1429" s="15"/>
      <c r="J1429" s="61"/>
    </row>
    <row r="1430" spans="1:10" ht="12.75">
      <c r="A1430" s="1"/>
      <c r="C1430" s="1"/>
      <c r="D1430" s="15"/>
      <c r="J1430" s="61"/>
    </row>
    <row r="1431" spans="1:10" ht="12.75">
      <c r="A1431" s="1"/>
      <c r="C1431" s="1"/>
      <c r="D1431" s="15"/>
      <c r="J1431" s="61"/>
    </row>
    <row r="1432" spans="1:10" ht="12.75">
      <c r="A1432" s="1"/>
      <c r="C1432" s="1"/>
      <c r="D1432" s="15"/>
      <c r="J1432" s="61"/>
    </row>
    <row r="1433" spans="1:10" ht="12.75">
      <c r="A1433" s="1"/>
      <c r="C1433" s="1"/>
      <c r="D1433" s="15"/>
      <c r="J1433" s="61"/>
    </row>
    <row r="1434" spans="1:10" ht="12.75">
      <c r="A1434" s="1"/>
      <c r="C1434" s="1"/>
      <c r="D1434" s="15"/>
      <c r="J1434" s="61"/>
    </row>
    <row r="1435" spans="1:10" ht="12.75">
      <c r="A1435" s="1"/>
      <c r="C1435" s="1"/>
      <c r="D1435" s="15"/>
      <c r="J1435" s="61"/>
    </row>
    <row r="1436" spans="1:10" ht="12.75">
      <c r="A1436" s="1"/>
      <c r="C1436" s="1"/>
      <c r="D1436" s="15"/>
      <c r="J1436" s="61"/>
    </row>
    <row r="1437" spans="1:10" ht="12.75">
      <c r="A1437" s="1"/>
      <c r="C1437" s="1"/>
      <c r="D1437" s="15"/>
      <c r="J1437" s="61"/>
    </row>
    <row r="1438" spans="1:10" ht="12.75">
      <c r="A1438" s="1"/>
      <c r="C1438" s="1"/>
      <c r="D1438" s="15"/>
      <c r="J1438" s="61"/>
    </row>
    <row r="1439" spans="1:10" ht="12.75">
      <c r="A1439" s="1"/>
      <c r="C1439" s="1"/>
      <c r="D1439" s="15"/>
      <c r="J1439" s="61"/>
    </row>
    <row r="1440" spans="1:10" ht="12.75">
      <c r="A1440" s="1"/>
      <c r="C1440" s="1"/>
      <c r="D1440" s="15"/>
      <c r="J1440" s="61"/>
    </row>
    <row r="1441" spans="1:10" ht="12.75">
      <c r="A1441" s="1"/>
      <c r="C1441" s="1"/>
      <c r="D1441" s="15"/>
      <c r="J1441" s="61"/>
    </row>
    <row r="1442" spans="1:10" ht="12.75">
      <c r="A1442" s="1"/>
      <c r="C1442" s="1"/>
      <c r="D1442" s="15"/>
      <c r="J1442" s="61"/>
    </row>
    <row r="1443" spans="1:10" ht="12.75">
      <c r="A1443" s="1"/>
      <c r="C1443" s="1"/>
      <c r="D1443" s="15"/>
      <c r="J1443" s="61"/>
    </row>
    <row r="1444" spans="1:10" ht="12.75">
      <c r="A1444" s="1"/>
      <c r="C1444" s="1"/>
      <c r="D1444" s="15"/>
      <c r="J1444" s="61"/>
    </row>
    <row r="1445" spans="1:10" ht="12.75">
      <c r="A1445" s="1"/>
      <c r="C1445" s="1"/>
      <c r="D1445" s="15"/>
      <c r="J1445" s="61"/>
    </row>
    <row r="1446" spans="1:10" ht="12.75">
      <c r="A1446" s="1"/>
      <c r="C1446" s="1"/>
      <c r="D1446" s="15"/>
      <c r="J1446" s="61"/>
    </row>
    <row r="1447" spans="1:10" ht="12.75">
      <c r="A1447" s="1"/>
      <c r="C1447" s="1"/>
      <c r="D1447" s="15"/>
      <c r="J1447" s="61"/>
    </row>
    <row r="1448" spans="1:10" ht="12.75">
      <c r="A1448" s="1"/>
      <c r="C1448" s="1"/>
      <c r="D1448" s="15"/>
      <c r="J1448" s="61"/>
    </row>
    <row r="1449" spans="1:10" ht="12.75">
      <c r="A1449" s="1"/>
      <c r="C1449" s="1"/>
      <c r="D1449" s="15"/>
      <c r="J1449" s="61"/>
    </row>
    <row r="1450" spans="1:10" ht="12.75">
      <c r="A1450" s="1"/>
      <c r="C1450" s="1"/>
      <c r="D1450" s="15"/>
      <c r="J1450" s="61"/>
    </row>
    <row r="1451" spans="1:10" ht="12.75">
      <c r="A1451" s="1"/>
      <c r="C1451" s="1"/>
      <c r="D1451" s="15"/>
      <c r="J1451" s="61"/>
    </row>
    <row r="1452" spans="1:10" ht="12.75">
      <c r="A1452" s="1"/>
      <c r="C1452" s="1"/>
      <c r="D1452" s="15"/>
      <c r="J1452" s="61"/>
    </row>
    <row r="1453" spans="1:10" ht="12.75">
      <c r="A1453" s="1"/>
      <c r="C1453" s="1"/>
      <c r="D1453" s="15"/>
      <c r="J1453" s="61"/>
    </row>
    <row r="1454" spans="1:10" ht="12.75">
      <c r="A1454" s="1"/>
      <c r="C1454" s="1"/>
      <c r="D1454" s="15"/>
      <c r="J1454" s="61"/>
    </row>
    <row r="1455" spans="1:10" ht="12.75">
      <c r="A1455" s="1"/>
      <c r="C1455" s="1"/>
      <c r="D1455" s="15"/>
      <c r="J1455" s="61"/>
    </row>
    <row r="1456" spans="1:10" ht="12.75">
      <c r="A1456" s="1"/>
      <c r="C1456" s="1"/>
      <c r="D1456" s="15"/>
      <c r="J1456" s="61"/>
    </row>
    <row r="1457" spans="1:10" ht="12.75">
      <c r="A1457" s="1"/>
      <c r="C1457" s="1"/>
      <c r="D1457" s="15"/>
      <c r="J1457" s="61"/>
    </row>
    <row r="1458" spans="1:10" ht="12.75">
      <c r="A1458" s="1"/>
      <c r="C1458" s="1"/>
      <c r="D1458" s="15"/>
      <c r="J1458" s="61"/>
    </row>
    <row r="1459" spans="1:10" ht="12.75">
      <c r="A1459" s="1"/>
      <c r="C1459" s="1"/>
      <c r="D1459" s="15"/>
      <c r="J1459" s="61"/>
    </row>
    <row r="1460" spans="1:10" ht="12.75">
      <c r="A1460" s="1"/>
      <c r="C1460" s="1"/>
      <c r="D1460" s="15"/>
      <c r="J1460" s="61"/>
    </row>
    <row r="1461" spans="1:10" ht="12.75">
      <c r="A1461" s="1"/>
      <c r="C1461" s="1"/>
      <c r="D1461" s="15"/>
      <c r="J1461" s="61"/>
    </row>
    <row r="1462" spans="1:10" ht="12.75">
      <c r="A1462" s="1"/>
      <c r="C1462" s="1"/>
      <c r="D1462" s="15"/>
      <c r="J1462" s="61"/>
    </row>
    <row r="1463" spans="1:10" ht="12.75">
      <c r="A1463" s="1"/>
      <c r="C1463" s="1"/>
      <c r="D1463" s="15"/>
      <c r="J1463" s="61"/>
    </row>
    <row r="1464" spans="1:10" ht="12.75">
      <c r="A1464" s="1"/>
      <c r="C1464" s="1"/>
      <c r="D1464" s="15"/>
      <c r="J1464" s="61"/>
    </row>
    <row r="1465" spans="1:10" ht="12.75">
      <c r="A1465" s="1"/>
      <c r="C1465" s="1"/>
      <c r="D1465" s="15"/>
      <c r="J1465" s="61"/>
    </row>
    <row r="1466" spans="1:10" ht="12.75">
      <c r="A1466" s="1"/>
      <c r="C1466" s="1"/>
      <c r="D1466" s="15"/>
      <c r="J1466" s="61"/>
    </row>
    <row r="1467" spans="1:10" ht="12.75">
      <c r="A1467" s="1"/>
      <c r="C1467" s="1"/>
      <c r="D1467" s="15"/>
      <c r="J1467" s="61"/>
    </row>
    <row r="1468" spans="1:10" ht="12.75">
      <c r="A1468" s="1"/>
      <c r="C1468" s="1"/>
      <c r="D1468" s="15"/>
      <c r="J1468" s="61"/>
    </row>
    <row r="1469" spans="1:10" ht="12.75">
      <c r="A1469" s="1"/>
      <c r="C1469" s="1"/>
      <c r="D1469" s="15"/>
      <c r="J1469" s="61"/>
    </row>
    <row r="1470" spans="1:10" ht="12.75">
      <c r="A1470" s="1"/>
      <c r="C1470" s="1"/>
      <c r="D1470" s="15"/>
      <c r="J1470" s="61"/>
    </row>
    <row r="1471" spans="1:10" ht="12.75">
      <c r="A1471" s="1"/>
      <c r="C1471" s="1"/>
      <c r="D1471" s="15"/>
      <c r="J1471" s="61"/>
    </row>
    <row r="1472" spans="1:10" ht="12.75">
      <c r="A1472" s="1"/>
      <c r="C1472" s="1"/>
      <c r="D1472" s="15"/>
      <c r="J1472" s="61"/>
    </row>
    <row r="1473" spans="1:10" ht="12.75">
      <c r="A1473" s="1"/>
      <c r="C1473" s="1"/>
      <c r="D1473" s="15"/>
      <c r="J1473" s="61"/>
    </row>
    <row r="1474" spans="1:10" ht="12.75">
      <c r="A1474" s="1"/>
      <c r="C1474" s="1"/>
      <c r="D1474" s="15"/>
      <c r="J1474" s="61"/>
    </row>
    <row r="1475" spans="1:10" ht="12.75">
      <c r="A1475" s="1"/>
      <c r="C1475" s="1"/>
      <c r="D1475" s="15"/>
      <c r="J1475" s="61"/>
    </row>
    <row r="1476" spans="1:10" ht="12.75">
      <c r="A1476" s="1"/>
      <c r="C1476" s="1"/>
      <c r="D1476" s="15"/>
      <c r="J1476" s="61"/>
    </row>
    <row r="1477" spans="1:10" ht="12.75">
      <c r="A1477" s="1"/>
      <c r="C1477" s="1"/>
      <c r="D1477" s="15"/>
      <c r="J1477" s="61"/>
    </row>
    <row r="1478" spans="1:10" ht="12.75">
      <c r="A1478" s="1"/>
      <c r="C1478" s="1"/>
      <c r="D1478" s="15"/>
      <c r="J1478" s="61"/>
    </row>
    <row r="1479" spans="1:10" ht="12.75">
      <c r="A1479" s="1"/>
      <c r="C1479" s="1"/>
      <c r="D1479" s="15"/>
      <c r="J1479" s="61"/>
    </row>
    <row r="1480" spans="1:10" ht="12.75">
      <c r="A1480" s="1"/>
      <c r="C1480" s="1"/>
      <c r="D1480" s="15"/>
      <c r="J1480" s="61"/>
    </row>
    <row r="1481" spans="1:10" ht="12.75">
      <c r="A1481" s="1"/>
      <c r="C1481" s="1"/>
      <c r="D1481" s="15"/>
      <c r="J1481" s="61"/>
    </row>
    <row r="1482" spans="1:10" ht="12.75">
      <c r="A1482" s="1"/>
      <c r="C1482" s="1"/>
      <c r="D1482" s="15"/>
      <c r="J1482" s="61"/>
    </row>
    <row r="1483" spans="1:10" ht="12.75">
      <c r="A1483" s="1"/>
      <c r="C1483" s="1"/>
      <c r="D1483" s="15"/>
      <c r="J1483" s="61"/>
    </row>
    <row r="1484" spans="1:10" ht="12.75">
      <c r="A1484" s="1"/>
      <c r="C1484" s="1"/>
      <c r="D1484" s="15"/>
      <c r="J1484" s="61"/>
    </row>
    <row r="1485" spans="1:10" ht="12.75">
      <c r="A1485" s="1"/>
      <c r="C1485" s="1"/>
      <c r="D1485" s="15"/>
      <c r="J1485" s="61"/>
    </row>
    <row r="1486" spans="1:10" ht="12.75">
      <c r="A1486" s="1"/>
      <c r="C1486" s="1"/>
      <c r="D1486" s="15"/>
      <c r="J1486" s="61"/>
    </row>
    <row r="1487" spans="1:10" ht="12.75">
      <c r="A1487" s="1"/>
      <c r="C1487" s="1"/>
      <c r="D1487" s="15"/>
      <c r="J1487" s="61"/>
    </row>
    <row r="1488" spans="1:10" ht="12.75">
      <c r="A1488" s="1"/>
      <c r="C1488" s="1"/>
      <c r="D1488" s="15"/>
      <c r="J1488" s="61"/>
    </row>
    <row r="1489" spans="1:10" ht="12.75">
      <c r="A1489" s="1"/>
      <c r="C1489" s="1"/>
      <c r="D1489" s="15"/>
      <c r="J1489" s="61"/>
    </row>
    <row r="1490" spans="1:10" ht="12.75">
      <c r="A1490" s="1"/>
      <c r="C1490" s="1"/>
      <c r="D1490" s="15"/>
      <c r="J1490" s="61"/>
    </row>
    <row r="1491" spans="1:10" ht="12.75">
      <c r="A1491" s="1"/>
      <c r="C1491" s="1"/>
      <c r="D1491" s="15"/>
      <c r="J1491" s="61"/>
    </row>
    <row r="1492" spans="1:10" ht="12.75">
      <c r="A1492" s="1"/>
      <c r="C1492" s="1"/>
      <c r="D1492" s="15"/>
      <c r="J1492" s="61"/>
    </row>
    <row r="1493" spans="1:10" ht="12.75">
      <c r="A1493" s="1"/>
      <c r="C1493" s="1"/>
      <c r="D1493" s="15"/>
      <c r="J1493" s="61"/>
    </row>
    <row r="1494" spans="1:10" ht="12.75">
      <c r="A1494" s="1"/>
      <c r="C1494" s="1"/>
      <c r="D1494" s="15"/>
      <c r="J1494" s="61"/>
    </row>
    <row r="1495" spans="1:10" ht="12.75">
      <c r="A1495" s="1"/>
      <c r="C1495" s="1"/>
      <c r="D1495" s="15"/>
      <c r="J1495" s="61"/>
    </row>
    <row r="1496" spans="1:10" ht="12.75">
      <c r="A1496" s="1"/>
      <c r="C1496" s="1"/>
      <c r="D1496" s="15"/>
      <c r="J1496" s="61"/>
    </row>
    <row r="1497" spans="1:10" ht="12.75">
      <c r="A1497" s="1"/>
      <c r="C1497" s="1"/>
      <c r="D1497" s="15"/>
      <c r="J1497" s="61"/>
    </row>
    <row r="1498" spans="1:10" ht="12.75">
      <c r="A1498" s="1"/>
      <c r="C1498" s="1"/>
      <c r="D1498" s="15"/>
      <c r="J1498" s="61"/>
    </row>
    <row r="1499" spans="1:10" ht="12.75">
      <c r="A1499" s="1"/>
      <c r="C1499" s="1"/>
      <c r="D1499" s="15"/>
      <c r="J1499" s="61"/>
    </row>
    <row r="1500" spans="1:10" ht="12.75">
      <c r="A1500" s="1"/>
      <c r="C1500" s="1"/>
      <c r="D1500" s="15"/>
      <c r="J1500" s="61"/>
    </row>
    <row r="1501" spans="1:10" ht="12.75">
      <c r="A1501" s="1"/>
      <c r="C1501" s="1"/>
      <c r="D1501" s="15"/>
      <c r="J1501" s="61"/>
    </row>
    <row r="1502" spans="1:10" ht="12.75">
      <c r="A1502" s="1"/>
      <c r="C1502" s="1"/>
      <c r="D1502" s="15"/>
      <c r="J1502" s="61"/>
    </row>
    <row r="1503" spans="1:10" ht="12.75">
      <c r="A1503" s="1"/>
      <c r="C1503" s="1"/>
      <c r="D1503" s="15"/>
      <c r="J1503" s="61"/>
    </row>
    <row r="1504" spans="1:10" ht="12.75">
      <c r="A1504" s="1"/>
      <c r="C1504" s="1"/>
      <c r="D1504" s="15"/>
      <c r="J1504" s="61"/>
    </row>
    <row r="1505" spans="1:10" ht="12.75">
      <c r="A1505" s="1"/>
      <c r="C1505" s="1"/>
      <c r="D1505" s="15"/>
      <c r="J1505" s="61"/>
    </row>
    <row r="1506" spans="1:10" ht="12.75">
      <c r="A1506" s="1"/>
      <c r="C1506" s="1"/>
      <c r="D1506" s="15"/>
      <c r="J1506" s="61"/>
    </row>
    <row r="1507" spans="1:10" ht="12.75">
      <c r="A1507" s="1"/>
      <c r="C1507" s="1"/>
      <c r="D1507" s="15"/>
      <c r="J1507" s="61"/>
    </row>
    <row r="1508" spans="1:10" ht="12.75">
      <c r="A1508" s="1"/>
      <c r="C1508" s="1"/>
      <c r="D1508" s="15"/>
      <c r="J1508" s="61"/>
    </row>
    <row r="1509" spans="1:10" ht="12.75">
      <c r="A1509" s="1"/>
      <c r="C1509" s="1"/>
      <c r="D1509" s="15"/>
      <c r="J1509" s="61"/>
    </row>
    <row r="1510" spans="1:10" ht="12.75">
      <c r="A1510" s="1"/>
      <c r="C1510" s="1"/>
      <c r="D1510" s="15"/>
      <c r="J1510" s="61"/>
    </row>
    <row r="1511" spans="1:10" ht="12.75">
      <c r="A1511" s="1"/>
      <c r="C1511" s="1"/>
      <c r="D1511" s="15"/>
      <c r="J1511" s="61"/>
    </row>
    <row r="1512" spans="1:10" ht="12.75">
      <c r="A1512" s="1"/>
      <c r="C1512" s="1"/>
      <c r="D1512" s="15"/>
      <c r="J1512" s="61"/>
    </row>
    <row r="1513" spans="1:10" ht="12.75">
      <c r="A1513" s="1"/>
      <c r="C1513" s="1"/>
      <c r="D1513" s="15"/>
      <c r="J1513" s="61"/>
    </row>
    <row r="1514" spans="1:10" ht="12.75">
      <c r="A1514" s="1"/>
      <c r="C1514" s="1"/>
      <c r="D1514" s="15"/>
      <c r="J1514" s="61"/>
    </row>
    <row r="1515" spans="1:10" ht="12.75">
      <c r="A1515" s="1"/>
      <c r="C1515" s="1"/>
      <c r="D1515" s="15"/>
      <c r="J1515" s="61"/>
    </row>
    <row r="1516" spans="1:10" ht="12.75">
      <c r="A1516" s="1"/>
      <c r="C1516" s="1"/>
      <c r="D1516" s="15"/>
      <c r="J1516" s="61"/>
    </row>
    <row r="1517" spans="1:10" ht="12.75">
      <c r="A1517" s="1"/>
      <c r="C1517" s="1"/>
      <c r="D1517" s="15"/>
      <c r="J1517" s="61"/>
    </row>
    <row r="1518" spans="1:10" ht="12.75">
      <c r="A1518" s="1"/>
      <c r="C1518" s="1"/>
      <c r="D1518" s="15"/>
      <c r="J1518" s="61"/>
    </row>
    <row r="1519" spans="1:10" ht="12.75">
      <c r="A1519" s="1"/>
      <c r="C1519" s="1"/>
      <c r="D1519" s="15"/>
      <c r="J1519" s="61"/>
    </row>
    <row r="1520" spans="1:10" ht="12.75">
      <c r="A1520" s="1"/>
      <c r="C1520" s="1"/>
      <c r="D1520" s="15"/>
      <c r="J1520" s="61"/>
    </row>
    <row r="1521" spans="1:10" ht="12.75">
      <c r="A1521" s="1"/>
      <c r="C1521" s="1"/>
      <c r="D1521" s="15"/>
      <c r="J1521" s="61"/>
    </row>
    <row r="1522" spans="1:10" ht="12.75">
      <c r="A1522" s="1"/>
      <c r="C1522" s="1"/>
      <c r="D1522" s="15"/>
      <c r="J1522" s="61"/>
    </row>
    <row r="1523" spans="1:10" ht="12.75">
      <c r="A1523" s="1"/>
      <c r="C1523" s="1"/>
      <c r="D1523" s="15"/>
      <c r="J1523" s="61"/>
    </row>
    <row r="1524" spans="1:10" ht="12.75">
      <c r="A1524" s="1"/>
      <c r="C1524" s="1"/>
      <c r="D1524" s="15"/>
      <c r="J1524" s="61"/>
    </row>
    <row r="1525" spans="1:10" ht="12.75">
      <c r="A1525" s="1"/>
      <c r="C1525" s="1"/>
      <c r="D1525" s="15"/>
      <c r="J1525" s="61"/>
    </row>
    <row r="1526" spans="1:10" ht="12.75">
      <c r="A1526" s="1"/>
      <c r="C1526" s="1"/>
      <c r="D1526" s="15"/>
      <c r="J1526" s="61"/>
    </row>
    <row r="1527" spans="1:10" ht="12.75">
      <c r="A1527" s="1"/>
      <c r="C1527" s="1"/>
      <c r="D1527" s="15"/>
      <c r="J1527" s="61"/>
    </row>
    <row r="1528" spans="1:10" ht="12.75">
      <c r="A1528" s="1"/>
      <c r="C1528" s="1"/>
      <c r="D1528" s="15"/>
      <c r="J1528" s="61"/>
    </row>
    <row r="1529" spans="1:10" ht="12.75">
      <c r="A1529" s="1"/>
      <c r="C1529" s="1"/>
      <c r="D1529" s="15"/>
      <c r="J1529" s="61"/>
    </row>
    <row r="1530" spans="1:10" ht="12.75">
      <c r="A1530" s="1"/>
      <c r="C1530" s="1"/>
      <c r="D1530" s="15"/>
      <c r="J1530" s="61"/>
    </row>
    <row r="1531" spans="1:10" ht="12.75">
      <c r="A1531" s="1"/>
      <c r="C1531" s="1"/>
      <c r="D1531" s="15"/>
      <c r="J1531" s="61"/>
    </row>
    <row r="1532" spans="1:10" ht="12.75">
      <c r="A1532" s="1"/>
      <c r="C1532" s="1"/>
      <c r="D1532" s="15"/>
      <c r="J1532" s="61"/>
    </row>
    <row r="1533" spans="1:10" ht="12.75">
      <c r="A1533" s="1"/>
      <c r="C1533" s="1"/>
      <c r="D1533" s="15"/>
      <c r="J1533" s="61"/>
    </row>
    <row r="1534" spans="1:10" ht="12.75">
      <c r="A1534" s="1"/>
      <c r="C1534" s="1"/>
      <c r="D1534" s="15"/>
      <c r="J1534" s="61"/>
    </row>
    <row r="1535" spans="1:10" ht="12.75">
      <c r="A1535" s="1"/>
      <c r="C1535" s="1"/>
      <c r="D1535" s="15"/>
      <c r="J1535" s="61"/>
    </row>
    <row r="1536" spans="1:10" ht="12.75">
      <c r="A1536" s="1"/>
      <c r="C1536" s="1"/>
      <c r="D1536" s="15"/>
      <c r="J1536" s="61"/>
    </row>
    <row r="1537" spans="1:10" ht="12.75">
      <c r="A1537" s="1"/>
      <c r="C1537" s="1"/>
      <c r="D1537" s="15"/>
      <c r="J1537" s="61"/>
    </row>
    <row r="1538" spans="1:10" ht="12.75">
      <c r="A1538" s="1"/>
      <c r="C1538" s="1"/>
      <c r="D1538" s="15"/>
      <c r="J1538" s="61"/>
    </row>
    <row r="1539" spans="1:10" ht="12.75">
      <c r="A1539" s="1"/>
      <c r="C1539" s="1"/>
      <c r="D1539" s="15"/>
      <c r="J1539" s="61"/>
    </row>
    <row r="1540" spans="1:10" ht="12.75">
      <c r="A1540" s="1"/>
      <c r="C1540" s="1"/>
      <c r="D1540" s="15"/>
      <c r="J1540" s="61"/>
    </row>
    <row r="1541" spans="1:10" ht="12.75">
      <c r="A1541" s="1"/>
      <c r="C1541" s="1"/>
      <c r="D1541" s="15"/>
      <c r="J1541" s="61"/>
    </row>
    <row r="1542" spans="1:10" ht="12.75">
      <c r="A1542" s="1"/>
      <c r="C1542" s="1"/>
      <c r="D1542" s="15"/>
      <c r="J1542" s="61"/>
    </row>
    <row r="1543" spans="1:10" ht="12.75">
      <c r="A1543" s="1"/>
      <c r="C1543" s="1"/>
      <c r="D1543" s="15"/>
      <c r="J1543" s="61"/>
    </row>
    <row r="1544" spans="1:10" ht="12.75">
      <c r="A1544" s="1"/>
      <c r="C1544" s="1"/>
      <c r="D1544" s="15"/>
      <c r="J1544" s="61"/>
    </row>
    <row r="1545" spans="1:10" ht="12.75">
      <c r="A1545" s="1"/>
      <c r="C1545" s="1"/>
      <c r="D1545" s="15"/>
      <c r="J1545" s="61"/>
    </row>
    <row r="1546" spans="1:10" ht="12.75">
      <c r="A1546" s="1"/>
      <c r="C1546" s="1"/>
      <c r="D1546" s="15"/>
      <c r="J1546" s="61"/>
    </row>
    <row r="1547" spans="1:10" ht="12.75">
      <c r="A1547" s="1"/>
      <c r="C1547" s="1"/>
      <c r="D1547" s="15"/>
      <c r="J1547" s="61"/>
    </row>
    <row r="1548" spans="1:10" ht="12.75">
      <c r="A1548" s="1"/>
      <c r="C1548" s="1"/>
      <c r="D1548" s="15"/>
      <c r="J1548" s="61"/>
    </row>
    <row r="1549" spans="1:10" ht="12.75">
      <c r="A1549" s="1"/>
      <c r="C1549" s="1"/>
      <c r="D1549" s="15"/>
      <c r="J1549" s="61"/>
    </row>
    <row r="1550" spans="1:10" ht="12.75">
      <c r="A1550" s="1"/>
      <c r="C1550" s="1"/>
      <c r="D1550" s="15"/>
      <c r="J1550" s="61"/>
    </row>
    <row r="1551" spans="1:10" ht="12.75">
      <c r="A1551" s="1"/>
      <c r="C1551" s="1"/>
      <c r="D1551" s="15"/>
      <c r="J1551" s="61"/>
    </row>
    <row r="1552" spans="1:10" ht="12.75">
      <c r="A1552" s="1"/>
      <c r="C1552" s="1"/>
      <c r="D1552" s="15"/>
      <c r="J1552" s="61"/>
    </row>
    <row r="1553" spans="1:10" ht="12.75">
      <c r="A1553" s="1"/>
      <c r="C1553" s="1"/>
      <c r="D1553" s="15"/>
      <c r="J1553" s="61"/>
    </row>
    <row r="1554" spans="1:10" ht="12.75">
      <c r="A1554" s="1"/>
      <c r="C1554" s="1"/>
      <c r="D1554" s="15"/>
      <c r="J1554" s="61"/>
    </row>
    <row r="1555" spans="1:10" ht="12.75">
      <c r="A1555" s="1"/>
      <c r="C1555" s="1"/>
      <c r="D1555" s="15"/>
      <c r="J1555" s="61"/>
    </row>
    <row r="1556" spans="1:10" ht="12.75">
      <c r="A1556" s="1"/>
      <c r="C1556" s="1"/>
      <c r="D1556" s="15"/>
      <c r="J1556" s="61"/>
    </row>
    <row r="1557" spans="1:10" ht="12.75">
      <c r="A1557" s="1"/>
      <c r="C1557" s="1"/>
      <c r="D1557" s="15"/>
      <c r="J1557" s="61"/>
    </row>
    <row r="1558" spans="1:10" ht="12.75">
      <c r="A1558" s="1"/>
      <c r="C1558" s="1"/>
      <c r="D1558" s="15"/>
      <c r="J1558" s="61"/>
    </row>
    <row r="1559" spans="1:10" ht="12.75">
      <c r="A1559" s="1"/>
      <c r="C1559" s="1"/>
      <c r="D1559" s="15"/>
      <c r="J1559" s="61"/>
    </row>
    <row r="1560" spans="1:10" ht="12.75">
      <c r="A1560" s="1"/>
      <c r="C1560" s="1"/>
      <c r="D1560" s="15"/>
      <c r="J1560" s="61"/>
    </row>
    <row r="1561" spans="1:10" ht="12.75">
      <c r="A1561" s="1"/>
      <c r="C1561" s="1"/>
      <c r="D1561" s="15"/>
      <c r="J1561" s="61"/>
    </row>
    <row r="1562" spans="1:10" ht="12.75">
      <c r="A1562" s="1"/>
      <c r="C1562" s="1"/>
      <c r="D1562" s="15"/>
      <c r="J1562" s="61"/>
    </row>
    <row r="1563" spans="1:10" ht="12.75">
      <c r="A1563" s="1"/>
      <c r="C1563" s="1"/>
      <c r="D1563" s="15"/>
      <c r="J1563" s="61"/>
    </row>
    <row r="1564" spans="1:10" ht="12.75">
      <c r="A1564" s="1"/>
      <c r="C1564" s="1"/>
      <c r="D1564" s="15"/>
      <c r="J1564" s="61"/>
    </row>
    <row r="1565" spans="1:10" ht="12.75">
      <c r="A1565" s="1"/>
      <c r="C1565" s="1"/>
      <c r="D1565" s="15"/>
      <c r="J1565" s="61"/>
    </row>
    <row r="1566" spans="1:10" ht="12.75">
      <c r="A1566" s="1"/>
      <c r="C1566" s="1"/>
      <c r="D1566" s="15"/>
      <c r="J1566" s="61"/>
    </row>
    <row r="1567" spans="1:10" ht="12.75">
      <c r="A1567" s="1"/>
      <c r="C1567" s="1"/>
      <c r="D1567" s="15"/>
      <c r="J1567" s="61"/>
    </row>
    <row r="1568" spans="1:10" ht="12.75">
      <c r="A1568" s="1"/>
      <c r="C1568" s="1"/>
      <c r="D1568" s="15"/>
      <c r="J1568" s="61"/>
    </row>
    <row r="1569" spans="1:10" ht="12.75">
      <c r="A1569" s="1"/>
      <c r="C1569" s="1"/>
      <c r="D1569" s="15"/>
      <c r="J1569" s="61"/>
    </row>
    <row r="1570" spans="1:10" ht="12.75">
      <c r="A1570" s="1"/>
      <c r="C1570" s="1"/>
      <c r="D1570" s="15"/>
      <c r="J1570" s="61"/>
    </row>
    <row r="1571" spans="1:10" ht="12.75">
      <c r="A1571" s="1"/>
      <c r="C1571" s="1"/>
      <c r="D1571" s="15"/>
      <c r="J1571" s="61"/>
    </row>
    <row r="1572" spans="1:10" ht="12.75">
      <c r="A1572" s="1"/>
      <c r="C1572" s="1"/>
      <c r="D1572" s="15"/>
      <c r="J1572" s="61"/>
    </row>
    <row r="1573" spans="1:10" ht="12.75">
      <c r="A1573" s="1"/>
      <c r="C1573" s="1"/>
      <c r="D1573" s="15"/>
      <c r="J1573" s="61"/>
    </row>
    <row r="1574" spans="1:10" ht="12.75">
      <c r="A1574" s="1"/>
      <c r="C1574" s="1"/>
      <c r="D1574" s="15"/>
      <c r="J1574" s="61"/>
    </row>
    <row r="1575" spans="1:10" ht="12.75">
      <c r="A1575" s="1"/>
      <c r="C1575" s="1"/>
      <c r="D1575" s="15"/>
      <c r="J1575" s="61"/>
    </row>
    <row r="1576" spans="1:10" ht="12.75">
      <c r="A1576" s="1"/>
      <c r="C1576" s="1"/>
      <c r="D1576" s="15"/>
      <c r="J1576" s="61"/>
    </row>
    <row r="1577" spans="1:10" ht="12.75">
      <c r="A1577" s="1"/>
      <c r="C1577" s="1"/>
      <c r="D1577" s="15"/>
      <c r="J1577" s="61"/>
    </row>
    <row r="1578" spans="1:10" ht="12.75">
      <c r="A1578" s="1"/>
      <c r="C1578" s="1"/>
      <c r="D1578" s="15"/>
      <c r="J1578" s="61"/>
    </row>
    <row r="1579" spans="1:10" ht="12.75">
      <c r="A1579" s="1"/>
      <c r="C1579" s="1"/>
      <c r="D1579" s="15"/>
      <c r="J1579" s="61"/>
    </row>
    <row r="1580" spans="1:10" ht="12.75">
      <c r="A1580" s="1"/>
      <c r="C1580" s="1"/>
      <c r="D1580" s="15"/>
      <c r="J1580" s="61"/>
    </row>
    <row r="1581" spans="1:10" ht="12.75">
      <c r="A1581" s="1"/>
      <c r="C1581" s="1"/>
      <c r="D1581" s="15"/>
      <c r="J1581" s="61"/>
    </row>
    <row r="1582" spans="1:10" ht="12.75">
      <c r="A1582" s="1"/>
      <c r="C1582" s="1"/>
      <c r="D1582" s="15"/>
      <c r="J1582" s="61"/>
    </row>
    <row r="1583" spans="1:10" ht="12.75">
      <c r="A1583" s="1"/>
      <c r="C1583" s="1"/>
      <c r="D1583" s="15"/>
      <c r="J1583" s="61"/>
    </row>
    <row r="1584" spans="1:10" ht="12.75">
      <c r="A1584" s="1"/>
      <c r="C1584" s="1"/>
      <c r="D1584" s="15"/>
      <c r="J1584" s="61"/>
    </row>
    <row r="1585" spans="1:10" ht="12.75">
      <c r="A1585" s="1"/>
      <c r="C1585" s="1"/>
      <c r="D1585" s="15"/>
      <c r="J1585" s="61"/>
    </row>
    <row r="1586" spans="1:10" ht="12.75">
      <c r="A1586" s="1"/>
      <c r="C1586" s="1"/>
      <c r="D1586" s="15"/>
      <c r="J1586" s="61"/>
    </row>
    <row r="1587" spans="1:10" ht="12.75">
      <c r="A1587" s="1"/>
      <c r="C1587" s="1"/>
      <c r="D1587" s="15"/>
      <c r="J1587" s="61"/>
    </row>
    <row r="1588" spans="1:10" ht="12.75">
      <c r="A1588" s="1"/>
      <c r="C1588" s="1"/>
      <c r="D1588" s="15"/>
      <c r="J1588" s="61"/>
    </row>
    <row r="1589" spans="1:10" ht="12.75">
      <c r="A1589" s="1"/>
      <c r="C1589" s="1"/>
      <c r="D1589" s="15"/>
      <c r="J1589" s="61"/>
    </row>
    <row r="1590" spans="1:10" ht="12.75">
      <c r="A1590" s="1"/>
      <c r="C1590" s="1"/>
      <c r="D1590" s="15"/>
      <c r="J1590" s="61"/>
    </row>
    <row r="1591" spans="1:10" ht="12.75">
      <c r="A1591" s="1"/>
      <c r="C1591" s="1"/>
      <c r="D1591" s="15"/>
      <c r="J1591" s="61"/>
    </row>
    <row r="1592" spans="1:10" ht="12.75">
      <c r="A1592" s="1"/>
      <c r="C1592" s="1"/>
      <c r="D1592" s="15"/>
      <c r="J1592" s="61"/>
    </row>
    <row r="1593" spans="1:10" ht="12.75">
      <c r="A1593" s="1"/>
      <c r="C1593" s="1"/>
      <c r="D1593" s="15"/>
      <c r="J1593" s="61"/>
    </row>
    <row r="1594" spans="1:10" ht="12.75">
      <c r="A1594" s="1"/>
      <c r="C1594" s="1"/>
      <c r="D1594" s="15"/>
      <c r="J1594" s="61"/>
    </row>
    <row r="1595" spans="1:10" ht="12.75">
      <c r="A1595" s="1"/>
      <c r="C1595" s="1"/>
      <c r="D1595" s="15"/>
      <c r="J1595" s="61"/>
    </row>
    <row r="1596" spans="1:10" ht="12.75">
      <c r="A1596" s="1"/>
      <c r="C1596" s="1"/>
      <c r="D1596" s="15"/>
      <c r="J1596" s="61"/>
    </row>
    <row r="1597" spans="1:10" ht="12.75">
      <c r="A1597" s="1"/>
      <c r="C1597" s="1"/>
      <c r="D1597" s="15"/>
      <c r="J1597" s="61"/>
    </row>
    <row r="1598" spans="1:10" ht="12.75">
      <c r="A1598" s="1"/>
      <c r="C1598" s="1"/>
      <c r="D1598" s="15"/>
      <c r="J1598" s="61"/>
    </row>
    <row r="1599" spans="1:10" ht="12.75">
      <c r="A1599" s="1"/>
      <c r="C1599" s="1"/>
      <c r="D1599" s="15"/>
      <c r="J1599" s="61"/>
    </row>
    <row r="1600" spans="1:10" ht="12.75">
      <c r="A1600" s="1"/>
      <c r="C1600" s="1"/>
      <c r="D1600" s="15"/>
      <c r="J1600" s="61"/>
    </row>
    <row r="1601" spans="1:10" ht="12.75">
      <c r="A1601" s="1"/>
      <c r="C1601" s="1"/>
      <c r="D1601" s="15"/>
      <c r="J1601" s="61"/>
    </row>
    <row r="1602" spans="1:10" ht="12.75">
      <c r="A1602" s="1"/>
      <c r="C1602" s="1"/>
      <c r="D1602" s="15"/>
      <c r="J1602" s="61"/>
    </row>
    <row r="1603" spans="1:10" ht="12.75">
      <c r="A1603" s="1"/>
      <c r="C1603" s="1"/>
      <c r="D1603" s="15"/>
      <c r="J1603" s="61"/>
    </row>
    <row r="1604" spans="1:10" ht="12.75">
      <c r="A1604" s="1"/>
      <c r="C1604" s="1"/>
      <c r="D1604" s="15"/>
      <c r="J1604" s="61"/>
    </row>
    <row r="1605" spans="1:10" ht="12.75">
      <c r="A1605" s="1"/>
      <c r="C1605" s="1"/>
      <c r="D1605" s="15"/>
      <c r="J1605" s="61"/>
    </row>
    <row r="1606" spans="1:10" ht="12.75">
      <c r="A1606" s="1"/>
      <c r="C1606" s="1"/>
      <c r="D1606" s="15"/>
      <c r="J1606" s="61"/>
    </row>
    <row r="1607" spans="1:10" ht="12.75">
      <c r="A1607" s="1"/>
      <c r="C1607" s="1"/>
      <c r="D1607" s="15"/>
      <c r="J1607" s="61"/>
    </row>
    <row r="1608" spans="1:10" ht="12.75">
      <c r="A1608" s="1"/>
      <c r="C1608" s="1"/>
      <c r="D1608" s="15"/>
      <c r="J1608" s="61"/>
    </row>
    <row r="1609" spans="1:10" ht="12.75">
      <c r="A1609" s="1"/>
      <c r="C1609" s="1"/>
      <c r="D1609" s="15"/>
      <c r="J1609" s="61"/>
    </row>
    <row r="1610" spans="1:10" ht="12.75">
      <c r="A1610" s="1"/>
      <c r="C1610" s="1"/>
      <c r="D1610" s="15"/>
      <c r="J1610" s="61"/>
    </row>
    <row r="1611" spans="1:10" ht="12.75">
      <c r="A1611" s="1"/>
      <c r="C1611" s="1"/>
      <c r="D1611" s="15"/>
      <c r="J1611" s="61"/>
    </row>
    <row r="1612" spans="1:10" ht="12.75">
      <c r="A1612" s="1"/>
      <c r="C1612" s="1"/>
      <c r="D1612" s="15"/>
      <c r="J1612" s="61"/>
    </row>
    <row r="1613" spans="1:10" ht="12.75">
      <c r="A1613" s="1"/>
      <c r="C1613" s="1"/>
      <c r="D1613" s="15"/>
      <c r="J1613" s="61"/>
    </row>
    <row r="1614" spans="1:10" ht="12.75">
      <c r="A1614" s="1"/>
      <c r="C1614" s="1"/>
      <c r="D1614" s="15"/>
      <c r="J1614" s="61"/>
    </row>
    <row r="1615" spans="1:10" ht="12.75">
      <c r="A1615" s="1"/>
      <c r="C1615" s="1"/>
      <c r="D1615" s="15"/>
      <c r="J1615" s="61"/>
    </row>
    <row r="1616" spans="1:10" ht="12.75">
      <c r="A1616" s="1"/>
      <c r="C1616" s="1"/>
      <c r="D1616" s="15"/>
      <c r="J1616" s="61"/>
    </row>
    <row r="1617" spans="1:10" ht="12.75">
      <c r="A1617" s="1"/>
      <c r="C1617" s="1"/>
      <c r="D1617" s="15"/>
      <c r="J1617" s="61"/>
    </row>
    <row r="1618" spans="1:10" ht="12.75">
      <c r="A1618" s="1"/>
      <c r="C1618" s="1"/>
      <c r="D1618" s="15"/>
      <c r="J1618" s="61"/>
    </row>
    <row r="1619" spans="1:10" ht="12.75">
      <c r="A1619" s="1"/>
      <c r="C1619" s="1"/>
      <c r="D1619" s="15"/>
      <c r="J1619" s="61"/>
    </row>
    <row r="1620" spans="1:10" ht="12.75">
      <c r="A1620" s="1"/>
      <c r="C1620" s="1"/>
      <c r="D1620" s="15"/>
      <c r="J1620" s="61"/>
    </row>
    <row r="1621" spans="1:10" ht="12.75">
      <c r="A1621" s="1"/>
      <c r="C1621" s="1"/>
      <c r="D1621" s="15"/>
      <c r="J1621" s="61"/>
    </row>
    <row r="1622" spans="1:10" ht="12.75">
      <c r="A1622" s="1"/>
      <c r="C1622" s="1"/>
      <c r="D1622" s="15"/>
      <c r="J1622" s="61"/>
    </row>
    <row r="1623" spans="1:10" ht="12.75">
      <c r="A1623" s="1"/>
      <c r="C1623" s="1"/>
      <c r="D1623" s="15"/>
      <c r="J1623" s="61"/>
    </row>
    <row r="1624" spans="1:10" ht="12.75">
      <c r="A1624" s="1"/>
      <c r="C1624" s="1"/>
      <c r="D1624" s="15"/>
      <c r="J1624" s="61"/>
    </row>
    <row r="1625" spans="1:10" ht="12.75">
      <c r="A1625" s="1"/>
      <c r="C1625" s="1"/>
      <c r="D1625" s="15"/>
      <c r="J1625" s="61"/>
    </row>
    <row r="1626" spans="1:10" ht="12.75">
      <c r="A1626" s="1"/>
      <c r="C1626" s="1"/>
      <c r="D1626" s="15"/>
      <c r="J1626" s="61"/>
    </row>
    <row r="1627" spans="1:10" ht="12.75">
      <c r="A1627" s="1"/>
      <c r="C1627" s="1"/>
      <c r="D1627" s="15"/>
      <c r="J1627" s="61"/>
    </row>
    <row r="1628" spans="1:10" ht="12.75">
      <c r="A1628" s="1"/>
      <c r="C1628" s="1"/>
      <c r="D1628" s="15"/>
      <c r="J1628" s="61"/>
    </row>
    <row r="1629" spans="1:10" ht="12.75">
      <c r="A1629" s="1"/>
      <c r="C1629" s="1"/>
      <c r="D1629" s="15"/>
      <c r="J1629" s="61"/>
    </row>
    <row r="1630" spans="1:10" ht="12.75">
      <c r="A1630" s="1"/>
      <c r="C1630" s="1"/>
      <c r="D1630" s="15"/>
      <c r="J1630" s="61"/>
    </row>
    <row r="1631" spans="1:10" ht="12.75">
      <c r="A1631" s="1"/>
      <c r="C1631" s="1"/>
      <c r="D1631" s="15"/>
      <c r="J1631" s="61"/>
    </row>
    <row r="1632" spans="1:10" ht="12.75">
      <c r="A1632" s="1"/>
      <c r="C1632" s="1"/>
      <c r="D1632" s="15"/>
      <c r="J1632" s="61"/>
    </row>
    <row r="1633" spans="1:10" ht="12.75">
      <c r="A1633" s="1"/>
      <c r="C1633" s="1"/>
      <c r="D1633" s="15"/>
      <c r="J1633" s="61"/>
    </row>
    <row r="1634" spans="1:10" ht="12.75">
      <c r="A1634" s="1"/>
      <c r="C1634" s="1"/>
      <c r="D1634" s="15"/>
      <c r="J1634" s="61"/>
    </row>
    <row r="1635" spans="1:10" ht="12.75">
      <c r="A1635" s="1"/>
      <c r="C1635" s="1"/>
      <c r="D1635" s="15"/>
      <c r="J1635" s="61"/>
    </row>
    <row r="1636" spans="1:10" ht="12.75">
      <c r="A1636" s="1"/>
      <c r="C1636" s="1"/>
      <c r="D1636" s="15"/>
      <c r="J1636" s="61"/>
    </row>
    <row r="1637" spans="1:10" ht="12.75">
      <c r="A1637" s="1"/>
      <c r="C1637" s="1"/>
      <c r="D1637" s="15"/>
      <c r="J1637" s="61"/>
    </row>
    <row r="1638" spans="1:10" ht="12.75">
      <c r="A1638" s="1"/>
      <c r="C1638" s="1"/>
      <c r="D1638" s="15"/>
      <c r="J1638" s="61"/>
    </row>
    <row r="1639" spans="1:10" ht="12.75">
      <c r="A1639" s="1"/>
      <c r="C1639" s="1"/>
      <c r="D1639" s="15"/>
      <c r="J1639" s="61"/>
    </row>
    <row r="1640" spans="1:10" ht="12.75">
      <c r="A1640" s="1"/>
      <c r="C1640" s="1"/>
      <c r="D1640" s="15"/>
      <c r="J1640" s="61"/>
    </row>
    <row r="1641" spans="1:10" ht="12.75">
      <c r="A1641" s="1"/>
      <c r="C1641" s="1"/>
      <c r="D1641" s="15"/>
      <c r="J1641" s="61"/>
    </row>
    <row r="1642" spans="1:10" ht="12.75">
      <c r="A1642" s="1"/>
      <c r="C1642" s="1"/>
      <c r="D1642" s="15"/>
      <c r="J1642" s="61"/>
    </row>
    <row r="1643" spans="1:10" ht="12.75">
      <c r="A1643" s="1"/>
      <c r="C1643" s="1"/>
      <c r="D1643" s="15"/>
      <c r="J1643" s="61"/>
    </row>
    <row r="1644" spans="1:10" ht="12.75">
      <c r="A1644" s="1"/>
      <c r="C1644" s="1"/>
      <c r="D1644" s="15"/>
      <c r="J1644" s="61"/>
    </row>
    <row r="1645" spans="1:10" ht="12.75">
      <c r="A1645" s="1"/>
      <c r="C1645" s="1"/>
      <c r="D1645" s="15"/>
      <c r="J1645" s="61"/>
    </row>
    <row r="1646" spans="1:10" ht="12.75">
      <c r="A1646" s="1"/>
      <c r="C1646" s="1"/>
      <c r="D1646" s="15"/>
      <c r="J1646" s="61"/>
    </row>
    <row r="1647" spans="1:10" ht="12.75">
      <c r="A1647" s="1"/>
      <c r="C1647" s="1"/>
      <c r="D1647" s="15"/>
      <c r="J1647" s="61"/>
    </row>
    <row r="1648" spans="1:10" ht="12.75">
      <c r="A1648" s="1"/>
      <c r="C1648" s="1"/>
      <c r="D1648" s="15"/>
      <c r="J1648" s="61"/>
    </row>
    <row r="1649" spans="1:10" ht="12.75">
      <c r="A1649" s="1"/>
      <c r="C1649" s="1"/>
      <c r="D1649" s="15"/>
      <c r="J1649" s="61"/>
    </row>
    <row r="1650" spans="1:10" ht="12.75">
      <c r="A1650" s="1"/>
      <c r="C1650" s="1"/>
      <c r="D1650" s="15"/>
      <c r="J1650" s="61"/>
    </row>
    <row r="1651" spans="1:10" ht="12.75">
      <c r="A1651" s="1"/>
      <c r="C1651" s="1"/>
      <c r="D1651" s="15"/>
      <c r="J1651" s="61"/>
    </row>
    <row r="1652" spans="1:10" ht="12.75">
      <c r="A1652" s="1"/>
      <c r="C1652" s="1"/>
      <c r="D1652" s="15"/>
      <c r="J1652" s="61"/>
    </row>
    <row r="1653" spans="1:10" ht="12.75">
      <c r="A1653" s="1"/>
      <c r="C1653" s="1"/>
      <c r="D1653" s="15"/>
      <c r="J1653" s="61"/>
    </row>
    <row r="1654" spans="1:10" ht="12.75">
      <c r="A1654" s="1"/>
      <c r="C1654" s="1"/>
      <c r="D1654" s="15"/>
      <c r="J1654" s="61"/>
    </row>
    <row r="1655" spans="1:10" ht="12.75">
      <c r="A1655" s="1"/>
      <c r="C1655" s="1"/>
      <c r="D1655" s="15"/>
      <c r="J1655" s="61"/>
    </row>
    <row r="1656" spans="1:10" ht="12.75">
      <c r="A1656" s="1"/>
      <c r="C1656" s="1"/>
      <c r="D1656" s="15"/>
      <c r="J1656" s="61"/>
    </row>
    <row r="1657" spans="1:10" ht="12.75">
      <c r="A1657" s="1"/>
      <c r="C1657" s="1"/>
      <c r="D1657" s="15"/>
      <c r="J1657" s="61"/>
    </row>
    <row r="1658" spans="1:10" ht="12.75">
      <c r="A1658" s="1"/>
      <c r="C1658" s="1"/>
      <c r="D1658" s="15"/>
      <c r="J1658" s="61"/>
    </row>
    <row r="1659" spans="1:10" ht="12.75">
      <c r="A1659" s="1"/>
      <c r="C1659" s="1"/>
      <c r="D1659" s="15"/>
      <c r="J1659" s="61"/>
    </row>
    <row r="1660" spans="1:10" ht="12.75">
      <c r="A1660" s="1"/>
      <c r="C1660" s="1"/>
      <c r="D1660" s="15"/>
      <c r="J1660" s="61"/>
    </row>
    <row r="1661" spans="1:10" ht="12.75">
      <c r="A1661" s="1"/>
      <c r="C1661" s="1"/>
      <c r="D1661" s="15"/>
      <c r="J1661" s="61"/>
    </row>
    <row r="1662" spans="1:10" ht="12.75">
      <c r="A1662" s="1"/>
      <c r="C1662" s="1"/>
      <c r="D1662" s="15"/>
      <c r="J1662" s="61"/>
    </row>
    <row r="1663" spans="1:10" ht="12.75">
      <c r="A1663" s="1"/>
      <c r="C1663" s="1"/>
      <c r="D1663" s="15"/>
      <c r="J1663" s="61"/>
    </row>
    <row r="1664" spans="1:10" ht="12.75">
      <c r="A1664" s="1"/>
      <c r="C1664" s="1"/>
      <c r="D1664" s="15"/>
      <c r="J1664" s="61"/>
    </row>
    <row r="1665" spans="1:10" ht="12.75">
      <c r="A1665" s="1"/>
      <c r="C1665" s="1"/>
      <c r="D1665" s="15"/>
      <c r="J1665" s="61"/>
    </row>
    <row r="1666" spans="1:10" ht="12.75">
      <c r="A1666" s="1"/>
      <c r="C1666" s="1"/>
      <c r="D1666" s="15"/>
      <c r="J1666" s="61"/>
    </row>
    <row r="1667" spans="1:10" ht="12.75">
      <c r="A1667" s="1"/>
      <c r="C1667" s="1"/>
      <c r="D1667" s="15"/>
      <c r="J1667" s="61"/>
    </row>
    <row r="1668" spans="1:10" ht="12.75">
      <c r="A1668" s="1"/>
      <c r="C1668" s="1"/>
      <c r="D1668" s="15"/>
      <c r="J1668" s="61"/>
    </row>
    <row r="1669" spans="1:10" ht="12.75">
      <c r="A1669" s="1"/>
      <c r="C1669" s="1"/>
      <c r="D1669" s="15"/>
      <c r="J1669" s="61"/>
    </row>
    <row r="1670" spans="1:10" ht="12.75">
      <c r="A1670" s="1"/>
      <c r="C1670" s="1"/>
      <c r="D1670" s="15"/>
      <c r="J1670" s="61"/>
    </row>
    <row r="1671" spans="1:10" ht="12.75">
      <c r="A1671" s="1"/>
      <c r="C1671" s="1"/>
      <c r="D1671" s="15"/>
      <c r="J1671" s="61"/>
    </row>
    <row r="1672" spans="1:10" ht="12.75">
      <c r="A1672" s="1"/>
      <c r="C1672" s="1"/>
      <c r="D1672" s="15"/>
      <c r="J1672" s="61"/>
    </row>
    <row r="1673" spans="1:10" ht="12.75">
      <c r="A1673" s="1"/>
      <c r="C1673" s="1"/>
      <c r="D1673" s="15"/>
      <c r="J1673" s="61"/>
    </row>
    <row r="1674" spans="1:10" ht="12.75">
      <c r="A1674" s="1"/>
      <c r="C1674" s="1"/>
      <c r="D1674" s="15"/>
      <c r="J1674" s="61"/>
    </row>
    <row r="1675" spans="1:10" ht="12.75">
      <c r="A1675" s="1"/>
      <c r="C1675" s="1"/>
      <c r="D1675" s="15"/>
      <c r="J1675" s="61"/>
    </row>
    <row r="1676" spans="1:10" ht="12.75">
      <c r="A1676" s="1"/>
      <c r="C1676" s="1"/>
      <c r="D1676" s="15"/>
      <c r="J1676" s="61"/>
    </row>
    <row r="1677" spans="1:10" ht="12.75">
      <c r="A1677" s="1"/>
      <c r="C1677" s="1"/>
      <c r="D1677" s="15"/>
      <c r="J1677" s="61"/>
    </row>
    <row r="1678" spans="1:10" ht="12.75">
      <c r="A1678" s="1"/>
      <c r="C1678" s="1"/>
      <c r="D1678" s="15"/>
      <c r="J1678" s="61"/>
    </row>
    <row r="1679" spans="1:10" ht="12.75">
      <c r="A1679" s="1"/>
      <c r="C1679" s="1"/>
      <c r="D1679" s="15"/>
      <c r="J1679" s="61"/>
    </row>
    <row r="1680" spans="1:10" ht="12.75">
      <c r="A1680" s="1"/>
      <c r="C1680" s="1"/>
      <c r="D1680" s="15"/>
      <c r="J1680" s="61"/>
    </row>
    <row r="1681" spans="1:10" ht="12.75">
      <c r="A1681" s="1"/>
      <c r="C1681" s="1"/>
      <c r="D1681" s="15"/>
      <c r="J1681" s="61"/>
    </row>
    <row r="1682" spans="1:10" ht="12.75">
      <c r="A1682" s="1"/>
      <c r="C1682" s="1"/>
      <c r="D1682" s="15"/>
      <c r="J1682" s="61"/>
    </row>
    <row r="1683" spans="1:10" ht="12.75">
      <c r="A1683" s="1"/>
      <c r="C1683" s="1"/>
      <c r="D1683" s="15"/>
      <c r="J1683" s="61"/>
    </row>
    <row r="1684" spans="1:10" ht="12.75">
      <c r="A1684" s="1"/>
      <c r="C1684" s="1"/>
      <c r="D1684" s="15"/>
      <c r="J1684" s="61"/>
    </row>
    <row r="1685" spans="1:10" ht="12.75">
      <c r="A1685" s="1"/>
      <c r="C1685" s="1"/>
      <c r="D1685" s="15"/>
      <c r="J1685" s="61"/>
    </row>
    <row r="1686" spans="1:10" ht="12.75">
      <c r="A1686" s="1"/>
      <c r="C1686" s="1"/>
      <c r="D1686" s="15"/>
      <c r="J1686" s="61"/>
    </row>
    <row r="1687" spans="1:10" ht="12.75">
      <c r="A1687" s="1"/>
      <c r="C1687" s="1"/>
      <c r="D1687" s="15"/>
      <c r="J1687" s="61"/>
    </row>
    <row r="1688" spans="1:10" ht="12.75">
      <c r="A1688" s="1"/>
      <c r="C1688" s="1"/>
      <c r="D1688" s="15"/>
      <c r="J1688" s="61"/>
    </row>
    <row r="1689" spans="1:10" ht="12.75">
      <c r="A1689" s="1"/>
      <c r="C1689" s="1"/>
      <c r="D1689" s="15"/>
      <c r="J1689" s="61"/>
    </row>
    <row r="1690" spans="1:10" ht="12.75">
      <c r="A1690" s="1"/>
      <c r="C1690" s="1"/>
      <c r="D1690" s="15"/>
      <c r="J1690" s="61"/>
    </row>
    <row r="1691" spans="1:10" ht="12.75">
      <c r="A1691" s="1"/>
      <c r="C1691" s="1"/>
      <c r="D1691" s="15"/>
      <c r="J1691" s="61"/>
    </row>
    <row r="1692" spans="1:10" ht="12.75">
      <c r="A1692" s="1"/>
      <c r="C1692" s="1"/>
      <c r="D1692" s="15"/>
      <c r="J1692" s="61"/>
    </row>
    <row r="1693" spans="1:10" ht="12.75">
      <c r="A1693" s="1"/>
      <c r="C1693" s="1"/>
      <c r="D1693" s="15"/>
      <c r="J1693" s="61"/>
    </row>
    <row r="1694" spans="1:10" ht="12.75">
      <c r="A1694" s="1"/>
      <c r="C1694" s="1"/>
      <c r="D1694" s="15"/>
      <c r="J1694" s="61"/>
    </row>
    <row r="1695" spans="1:10" ht="12.75">
      <c r="A1695" s="1"/>
      <c r="C1695" s="1"/>
      <c r="D1695" s="15"/>
      <c r="J1695" s="61"/>
    </row>
    <row r="1696" spans="1:10" ht="12.75">
      <c r="A1696" s="1"/>
      <c r="C1696" s="1"/>
      <c r="D1696" s="15"/>
      <c r="J1696" s="61"/>
    </row>
    <row r="1697" spans="1:10" ht="12.75">
      <c r="A1697" s="1"/>
      <c r="C1697" s="1"/>
      <c r="D1697" s="15"/>
      <c r="J1697" s="61"/>
    </row>
    <row r="1698" spans="1:10" ht="12.75">
      <c r="A1698" s="1"/>
      <c r="C1698" s="1"/>
      <c r="D1698" s="15"/>
      <c r="J1698" s="61"/>
    </row>
    <row r="1699" spans="1:10" ht="12.75">
      <c r="A1699" s="1"/>
      <c r="C1699" s="1"/>
      <c r="D1699" s="15"/>
      <c r="J1699" s="61"/>
    </row>
    <row r="1700" spans="1:10" ht="12.75">
      <c r="A1700" s="1"/>
      <c r="C1700" s="1"/>
      <c r="D1700" s="15"/>
      <c r="J1700" s="61"/>
    </row>
    <row r="1701" spans="1:10" ht="12.75">
      <c r="A1701" s="1"/>
      <c r="C1701" s="1"/>
      <c r="D1701" s="15"/>
      <c r="J1701" s="61"/>
    </row>
    <row r="1702" spans="1:10" ht="12.75">
      <c r="A1702" s="1"/>
      <c r="C1702" s="1"/>
      <c r="D1702" s="15"/>
      <c r="J1702" s="61"/>
    </row>
    <row r="1703" spans="1:10" ht="12.75">
      <c r="A1703" s="1"/>
      <c r="C1703" s="1"/>
      <c r="D1703" s="15"/>
      <c r="J1703" s="61"/>
    </row>
    <row r="1704" spans="1:10" ht="12.75">
      <c r="A1704" s="1"/>
      <c r="C1704" s="1"/>
      <c r="D1704" s="15"/>
      <c r="J1704" s="61"/>
    </row>
    <row r="1705" spans="1:10" ht="12.75">
      <c r="A1705" s="1"/>
      <c r="C1705" s="1"/>
      <c r="D1705" s="15"/>
      <c r="J1705" s="61"/>
    </row>
    <row r="1706" spans="1:10" ht="12.75">
      <c r="A1706" s="1"/>
      <c r="C1706" s="1"/>
      <c r="D1706" s="15"/>
      <c r="J1706" s="61"/>
    </row>
    <row r="1707" spans="1:10" ht="12.75">
      <c r="A1707" s="1"/>
      <c r="C1707" s="1"/>
      <c r="D1707" s="15"/>
      <c r="J1707" s="61"/>
    </row>
    <row r="1708" spans="1:10" ht="12.75">
      <c r="A1708" s="1"/>
      <c r="C1708" s="1"/>
      <c r="D1708" s="15"/>
      <c r="J1708" s="61"/>
    </row>
    <row r="1709" spans="1:10" ht="12.75">
      <c r="A1709" s="1"/>
      <c r="C1709" s="1"/>
      <c r="D1709" s="15"/>
      <c r="J1709" s="61"/>
    </row>
    <row r="1710" spans="1:10" ht="12.75">
      <c r="A1710" s="1"/>
      <c r="C1710" s="1"/>
      <c r="D1710" s="15"/>
      <c r="J1710" s="61"/>
    </row>
    <row r="1711" spans="1:10" ht="12.75">
      <c r="A1711" s="1"/>
      <c r="C1711" s="1"/>
      <c r="D1711" s="15"/>
      <c r="J1711" s="61"/>
    </row>
    <row r="1712" spans="1:10" ht="12.75">
      <c r="A1712" s="1"/>
      <c r="C1712" s="1"/>
      <c r="D1712" s="15"/>
      <c r="J1712" s="61"/>
    </row>
    <row r="1713" spans="1:10" ht="12.75">
      <c r="A1713" s="1"/>
      <c r="C1713" s="1"/>
      <c r="D1713" s="15"/>
      <c r="J1713" s="61"/>
    </row>
    <row r="1714" spans="1:10" ht="12.75">
      <c r="A1714" s="1"/>
      <c r="C1714" s="1"/>
      <c r="D1714" s="15"/>
      <c r="J1714" s="61"/>
    </row>
    <row r="1715" spans="1:10" ht="12.75">
      <c r="A1715" s="1"/>
      <c r="C1715" s="1"/>
      <c r="D1715" s="15"/>
      <c r="J1715" s="61"/>
    </row>
    <row r="1716" spans="1:10" ht="12.75">
      <c r="A1716" s="1"/>
      <c r="C1716" s="1"/>
      <c r="D1716" s="15"/>
      <c r="J1716" s="61"/>
    </row>
    <row r="1717" spans="1:10" ht="12.75">
      <c r="A1717" s="1"/>
      <c r="C1717" s="1"/>
      <c r="D1717" s="15"/>
      <c r="J1717" s="61"/>
    </row>
    <row r="1718" spans="1:10" ht="12.75">
      <c r="A1718" s="1"/>
      <c r="C1718" s="1"/>
      <c r="D1718" s="15"/>
      <c r="J1718" s="61"/>
    </row>
    <row r="1719" spans="1:10" ht="12.75">
      <c r="A1719" s="1"/>
      <c r="C1719" s="1"/>
      <c r="D1719" s="15"/>
      <c r="J1719" s="61"/>
    </row>
    <row r="1720" spans="1:10" ht="12.75">
      <c r="A1720" s="1"/>
      <c r="C1720" s="1"/>
      <c r="D1720" s="15"/>
      <c r="J1720" s="61"/>
    </row>
    <row r="1721" spans="1:10" ht="12.75">
      <c r="A1721" s="1"/>
      <c r="C1721" s="1"/>
      <c r="D1721" s="15"/>
      <c r="J1721" s="61"/>
    </row>
    <row r="1722" spans="1:10" ht="12.75">
      <c r="A1722" s="1"/>
      <c r="C1722" s="1"/>
      <c r="D1722" s="15"/>
      <c r="J1722" s="61"/>
    </row>
    <row r="1723" spans="1:10" ht="12.75">
      <c r="A1723" s="1"/>
      <c r="C1723" s="1"/>
      <c r="D1723" s="15"/>
      <c r="J1723" s="61"/>
    </row>
    <row r="1724" spans="1:10" ht="12.75">
      <c r="A1724" s="1"/>
      <c r="C1724" s="1"/>
      <c r="D1724" s="15"/>
      <c r="J1724" s="61"/>
    </row>
    <row r="1725" spans="1:10" ht="12.75">
      <c r="A1725" s="1"/>
      <c r="C1725" s="1"/>
      <c r="D1725" s="15"/>
      <c r="J1725" s="61"/>
    </row>
    <row r="1726" spans="1:10" ht="12.75">
      <c r="A1726" s="1"/>
      <c r="C1726" s="1"/>
      <c r="D1726" s="15"/>
      <c r="J1726" s="61"/>
    </row>
    <row r="1727" spans="1:10" ht="12.75">
      <c r="A1727" s="1"/>
      <c r="C1727" s="1"/>
      <c r="D1727" s="15"/>
      <c r="J1727" s="61"/>
    </row>
    <row r="1728" spans="1:10" ht="12.75">
      <c r="A1728" s="1"/>
      <c r="C1728" s="1"/>
      <c r="D1728" s="15"/>
      <c r="J1728" s="61"/>
    </row>
    <row r="1729" spans="1:10" ht="12.75">
      <c r="A1729" s="1"/>
      <c r="C1729" s="1"/>
      <c r="D1729" s="15"/>
      <c r="J1729" s="61"/>
    </row>
    <row r="1730" spans="1:10" ht="12.75">
      <c r="A1730" s="1"/>
      <c r="C1730" s="1"/>
      <c r="D1730" s="15"/>
      <c r="J1730" s="61"/>
    </row>
    <row r="1731" spans="1:10" ht="12.75">
      <c r="A1731" s="1"/>
      <c r="C1731" s="1"/>
      <c r="D1731" s="15"/>
      <c r="J1731" s="61"/>
    </row>
    <row r="1732" spans="1:10" ht="12.75">
      <c r="A1732" s="1"/>
      <c r="C1732" s="1"/>
      <c r="D1732" s="15"/>
      <c r="J1732" s="61"/>
    </row>
    <row r="1733" spans="1:10" ht="12.75">
      <c r="A1733" s="1"/>
      <c r="C1733" s="1"/>
      <c r="D1733" s="15"/>
      <c r="J1733" s="61"/>
    </row>
    <row r="1734" spans="1:10" ht="12.75">
      <c r="A1734" s="1"/>
      <c r="C1734" s="1"/>
      <c r="D1734" s="15"/>
      <c r="J1734" s="61"/>
    </row>
    <row r="1735" spans="1:10" ht="12.75">
      <c r="A1735" s="1"/>
      <c r="C1735" s="1"/>
      <c r="D1735" s="15"/>
      <c r="J1735" s="61"/>
    </row>
    <row r="1736" spans="1:10" ht="12.75">
      <c r="A1736" s="1"/>
      <c r="C1736" s="1"/>
      <c r="D1736" s="15"/>
      <c r="J1736" s="61"/>
    </row>
    <row r="1737" spans="1:10" ht="12.75">
      <c r="A1737" s="1"/>
      <c r="C1737" s="1"/>
      <c r="D1737" s="15"/>
      <c r="J1737" s="61"/>
    </row>
    <row r="1738" spans="1:10" ht="12.75">
      <c r="A1738" s="1"/>
      <c r="C1738" s="1"/>
      <c r="D1738" s="15"/>
      <c r="J1738" s="61"/>
    </row>
    <row r="1739" spans="1:10" ht="12.75">
      <c r="A1739" s="1"/>
      <c r="C1739" s="1"/>
      <c r="D1739" s="15"/>
      <c r="J1739" s="61"/>
    </row>
    <row r="1740" spans="1:10" ht="12.75">
      <c r="A1740" s="1"/>
      <c r="C1740" s="1"/>
      <c r="D1740" s="15"/>
      <c r="J1740" s="61"/>
    </row>
    <row r="1741" spans="1:10" ht="12.75">
      <c r="A1741" s="1"/>
      <c r="C1741" s="1"/>
      <c r="D1741" s="15"/>
      <c r="J1741" s="61"/>
    </row>
    <row r="1742" spans="1:10" ht="12.75">
      <c r="A1742" s="1"/>
      <c r="C1742" s="1"/>
      <c r="D1742" s="15"/>
      <c r="J1742" s="61"/>
    </row>
    <row r="1743" spans="1:10" ht="12.75">
      <c r="A1743" s="1"/>
      <c r="C1743" s="1"/>
      <c r="D1743" s="15"/>
      <c r="J1743" s="61"/>
    </row>
    <row r="1744" spans="1:10" ht="12.75">
      <c r="A1744" s="1"/>
      <c r="C1744" s="1"/>
      <c r="D1744" s="15"/>
      <c r="J1744" s="61"/>
    </row>
    <row r="1745" spans="1:10" ht="12.75">
      <c r="A1745" s="1"/>
      <c r="C1745" s="1"/>
      <c r="D1745" s="15"/>
      <c r="J1745" s="61"/>
    </row>
    <row r="1746" spans="1:10" ht="12.75">
      <c r="A1746" s="1"/>
      <c r="C1746" s="1"/>
      <c r="D1746" s="15"/>
      <c r="J1746" s="61"/>
    </row>
    <row r="1747" spans="1:10" ht="12.75">
      <c r="A1747" s="1"/>
      <c r="C1747" s="1"/>
      <c r="D1747" s="15"/>
      <c r="J1747" s="61"/>
    </row>
    <row r="1748" spans="1:10" ht="12.75">
      <c r="A1748" s="1"/>
      <c r="C1748" s="1"/>
      <c r="D1748" s="15"/>
      <c r="J1748" s="61"/>
    </row>
    <row r="1749" spans="1:10" ht="12.75">
      <c r="A1749" s="1"/>
      <c r="C1749" s="1"/>
      <c r="D1749" s="15"/>
      <c r="J1749" s="61"/>
    </row>
    <row r="1750" spans="1:10" ht="12.75">
      <c r="A1750" s="1"/>
      <c r="C1750" s="1"/>
      <c r="D1750" s="15"/>
      <c r="J1750" s="61"/>
    </row>
    <row r="1751" spans="1:10" ht="12.75">
      <c r="A1751" s="1"/>
      <c r="C1751" s="1"/>
      <c r="D1751" s="15"/>
      <c r="J1751" s="61"/>
    </row>
    <row r="1752" spans="1:10" ht="12.75">
      <c r="A1752" s="1"/>
      <c r="C1752" s="1"/>
      <c r="D1752" s="15"/>
      <c r="J1752" s="61"/>
    </row>
    <row r="1753" spans="1:10" ht="12.75">
      <c r="A1753" s="1"/>
      <c r="C1753" s="1"/>
      <c r="D1753" s="15"/>
      <c r="J1753" s="61"/>
    </row>
    <row r="1754" spans="1:10" ht="12.75">
      <c r="A1754" s="1"/>
      <c r="C1754" s="1"/>
      <c r="D1754" s="15"/>
      <c r="J1754" s="61"/>
    </row>
    <row r="1755" spans="1:10" ht="12.75">
      <c r="A1755" s="1"/>
      <c r="C1755" s="1"/>
      <c r="D1755" s="15"/>
      <c r="J1755" s="61"/>
    </row>
    <row r="1756" spans="1:10" ht="12.75">
      <c r="A1756" s="1"/>
      <c r="C1756" s="1"/>
      <c r="D1756" s="15"/>
      <c r="J1756" s="61"/>
    </row>
    <row r="1757" spans="1:10" ht="12.75">
      <c r="A1757" s="1"/>
      <c r="C1757" s="1"/>
      <c r="D1757" s="15"/>
      <c r="J1757" s="61"/>
    </row>
    <row r="1758" spans="1:10" ht="12.75">
      <c r="A1758" s="1"/>
      <c r="C1758" s="1"/>
      <c r="D1758" s="15"/>
      <c r="J1758" s="61"/>
    </row>
    <row r="1759" spans="1:10" ht="12.75">
      <c r="A1759" s="1"/>
      <c r="C1759" s="1"/>
      <c r="D1759" s="15"/>
      <c r="J1759" s="61"/>
    </row>
    <row r="1760" spans="1:10" ht="12.75">
      <c r="A1760" s="1"/>
      <c r="C1760" s="1"/>
      <c r="D1760" s="15"/>
      <c r="J1760" s="61"/>
    </row>
    <row r="1761" spans="1:10" ht="12.75">
      <c r="A1761" s="1"/>
      <c r="C1761" s="1"/>
      <c r="D1761" s="15"/>
      <c r="J1761" s="61"/>
    </row>
    <row r="1762" spans="1:10" ht="12.75">
      <c r="A1762" s="1"/>
      <c r="C1762" s="1"/>
      <c r="D1762" s="15"/>
      <c r="J1762" s="61"/>
    </row>
    <row r="1763" spans="1:10" ht="12.75">
      <c r="A1763" s="1"/>
      <c r="C1763" s="1"/>
      <c r="D1763" s="15"/>
      <c r="J1763" s="61"/>
    </row>
    <row r="1764" spans="1:10" ht="12.75">
      <c r="A1764" s="1"/>
      <c r="C1764" s="1"/>
      <c r="D1764" s="15"/>
      <c r="J1764" s="61"/>
    </row>
    <row r="1765" spans="1:10" ht="12.75">
      <c r="A1765" s="1"/>
      <c r="C1765" s="1"/>
      <c r="D1765" s="15"/>
      <c r="J1765" s="61"/>
    </row>
    <row r="1766" spans="1:10" ht="12.75">
      <c r="A1766" s="1"/>
      <c r="C1766" s="1"/>
      <c r="D1766" s="15"/>
      <c r="J1766" s="61"/>
    </row>
    <row r="1767" spans="1:10" ht="12.75">
      <c r="A1767" s="1"/>
      <c r="C1767" s="1"/>
      <c r="D1767" s="15"/>
      <c r="J1767" s="61"/>
    </row>
    <row r="1768" spans="1:10" ht="12.75">
      <c r="A1768" s="1"/>
      <c r="C1768" s="1"/>
      <c r="D1768" s="15"/>
      <c r="J1768" s="61"/>
    </row>
    <row r="1769" spans="1:10" ht="12.75">
      <c r="A1769" s="1"/>
      <c r="C1769" s="1"/>
      <c r="D1769" s="15"/>
      <c r="J1769" s="61"/>
    </row>
    <row r="1770" spans="1:10" ht="12.75">
      <c r="A1770" s="1"/>
      <c r="C1770" s="1"/>
      <c r="D1770" s="15"/>
      <c r="J1770" s="61"/>
    </row>
    <row r="1771" spans="1:10" ht="12.75">
      <c r="A1771" s="1"/>
      <c r="C1771" s="1"/>
      <c r="D1771" s="15"/>
      <c r="J1771" s="61"/>
    </row>
    <row r="1772" spans="1:10" ht="12.75">
      <c r="A1772" s="1"/>
      <c r="C1772" s="1"/>
      <c r="D1772" s="15"/>
      <c r="J1772" s="61"/>
    </row>
    <row r="1773" spans="1:10" ht="12.75">
      <c r="A1773" s="1"/>
      <c r="C1773" s="1"/>
      <c r="D1773" s="15"/>
      <c r="J1773" s="61"/>
    </row>
    <row r="1774" spans="1:10" ht="12.75">
      <c r="A1774" s="1"/>
      <c r="C1774" s="1"/>
      <c r="D1774" s="15"/>
      <c r="J1774" s="61"/>
    </row>
    <row r="1775" spans="1:10" ht="12.75">
      <c r="A1775" s="1"/>
      <c r="C1775" s="1"/>
      <c r="D1775" s="15"/>
      <c r="J1775" s="61"/>
    </row>
    <row r="1776" spans="1:10" ht="12.75">
      <c r="A1776" s="1"/>
      <c r="C1776" s="1"/>
      <c r="D1776" s="15"/>
      <c r="J1776" s="61"/>
    </row>
    <row r="1777" spans="1:10" ht="12.75">
      <c r="A1777" s="1"/>
      <c r="C1777" s="1"/>
      <c r="D1777" s="15"/>
      <c r="J1777" s="61"/>
    </row>
    <row r="1778" spans="1:10" ht="12.75">
      <c r="A1778" s="1"/>
      <c r="C1778" s="1"/>
      <c r="D1778" s="15"/>
      <c r="J1778" s="61"/>
    </row>
    <row r="1779" spans="1:10" ht="12.75">
      <c r="A1779" s="1"/>
      <c r="C1779" s="1"/>
      <c r="D1779" s="15"/>
      <c r="J1779" s="61"/>
    </row>
    <row r="1780" spans="1:10" ht="12.75">
      <c r="A1780" s="1"/>
      <c r="C1780" s="1"/>
      <c r="D1780" s="15"/>
      <c r="J1780" s="61"/>
    </row>
    <row r="1781" spans="1:10" ht="12.75">
      <c r="A1781" s="1"/>
      <c r="C1781" s="1"/>
      <c r="D1781" s="15"/>
      <c r="J1781" s="61"/>
    </row>
    <row r="1782" spans="1:10" ht="12.75">
      <c r="A1782" s="1"/>
      <c r="C1782" s="1"/>
      <c r="D1782" s="15"/>
      <c r="J1782" s="61"/>
    </row>
    <row r="1783" spans="1:10" ht="12.75">
      <c r="A1783" s="1"/>
      <c r="C1783" s="1"/>
      <c r="D1783" s="15"/>
      <c r="J1783" s="61"/>
    </row>
    <row r="1784" spans="1:10" ht="12.75">
      <c r="A1784" s="1"/>
      <c r="C1784" s="1"/>
      <c r="D1784" s="15"/>
      <c r="J1784" s="61"/>
    </row>
    <row r="1785" spans="1:10" ht="12.75">
      <c r="A1785" s="1"/>
      <c r="C1785" s="1"/>
      <c r="D1785" s="15"/>
      <c r="J1785" s="61"/>
    </row>
    <row r="1786" spans="1:10" ht="12.75">
      <c r="A1786" s="1"/>
      <c r="C1786" s="1"/>
      <c r="D1786" s="15"/>
      <c r="J1786" s="61"/>
    </row>
    <row r="1787" spans="1:10" ht="12.75">
      <c r="A1787" s="1"/>
      <c r="C1787" s="1"/>
      <c r="D1787" s="15"/>
      <c r="J1787" s="61"/>
    </row>
    <row r="1788" spans="1:10" ht="12.75">
      <c r="A1788" s="1"/>
      <c r="C1788" s="1"/>
      <c r="D1788" s="15"/>
      <c r="J1788" s="61"/>
    </row>
    <row r="1789" spans="1:10" ht="12.75">
      <c r="A1789" s="1"/>
      <c r="C1789" s="1"/>
      <c r="D1789" s="15"/>
      <c r="J1789" s="61"/>
    </row>
    <row r="1790" spans="1:10" ht="12.75">
      <c r="A1790" s="1"/>
      <c r="C1790" s="1"/>
      <c r="D1790" s="15"/>
      <c r="J1790" s="61"/>
    </row>
    <row r="1791" spans="1:10" ht="12.75">
      <c r="A1791" s="1"/>
      <c r="C1791" s="1"/>
      <c r="D1791" s="15"/>
      <c r="J1791" s="61"/>
    </row>
    <row r="1792" spans="1:10" ht="12.75">
      <c r="A1792" s="1"/>
      <c r="C1792" s="1"/>
      <c r="D1792" s="15"/>
      <c r="J1792" s="61"/>
    </row>
    <row r="1793" spans="1:10" ht="12.75">
      <c r="A1793" s="1"/>
      <c r="C1793" s="1"/>
      <c r="D1793" s="15"/>
      <c r="J1793" s="61"/>
    </row>
    <row r="1794" spans="1:10" ht="12.75">
      <c r="A1794" s="1"/>
      <c r="C1794" s="1"/>
      <c r="D1794" s="15"/>
      <c r="J1794" s="61"/>
    </row>
    <row r="1795" spans="1:10" ht="12.75">
      <c r="A1795" s="1"/>
      <c r="C1795" s="1"/>
      <c r="D1795" s="15"/>
      <c r="J1795" s="61"/>
    </row>
    <row r="1796" spans="1:10" ht="12.75">
      <c r="A1796" s="1"/>
      <c r="C1796" s="1"/>
      <c r="D1796" s="15"/>
      <c r="J1796" s="61"/>
    </row>
    <row r="1797" spans="1:10" ht="12.75">
      <c r="A1797" s="1"/>
      <c r="C1797" s="1"/>
      <c r="D1797" s="15"/>
      <c r="J1797" s="61"/>
    </row>
    <row r="1798" spans="1:10" ht="12.75">
      <c r="A1798" s="1"/>
      <c r="C1798" s="1"/>
      <c r="D1798" s="15"/>
      <c r="J1798" s="61"/>
    </row>
    <row r="1799" spans="1:10" ht="12.75">
      <c r="A1799" s="1"/>
      <c r="C1799" s="1"/>
      <c r="D1799" s="15"/>
      <c r="J1799" s="61"/>
    </row>
    <row r="1800" spans="1:10" ht="12.75">
      <c r="A1800" s="1"/>
      <c r="C1800" s="1"/>
      <c r="D1800" s="15"/>
      <c r="J1800" s="61"/>
    </row>
    <row r="1801" spans="1:10" ht="12.75">
      <c r="A1801" s="1"/>
      <c r="C1801" s="1"/>
      <c r="D1801" s="15"/>
      <c r="J1801" s="61"/>
    </row>
    <row r="1802" spans="1:10" ht="12.75">
      <c r="A1802" s="1"/>
      <c r="C1802" s="1"/>
      <c r="D1802" s="15"/>
      <c r="J1802" s="61"/>
    </row>
    <row r="1803" spans="1:10" ht="12.75">
      <c r="A1803" s="1"/>
      <c r="C1803" s="1"/>
      <c r="D1803" s="15"/>
      <c r="J1803" s="61"/>
    </row>
    <row r="1804" spans="1:10" ht="12.75">
      <c r="A1804" s="1"/>
      <c r="C1804" s="1"/>
      <c r="D1804" s="15"/>
      <c r="J1804" s="61"/>
    </row>
    <row r="1805" spans="1:10" ht="12.75">
      <c r="A1805" s="1"/>
      <c r="C1805" s="1"/>
      <c r="D1805" s="15"/>
      <c r="J1805" s="61"/>
    </row>
    <row r="1806" spans="1:10" ht="12.75">
      <c r="A1806" s="1"/>
      <c r="C1806" s="1"/>
      <c r="D1806" s="15"/>
      <c r="J1806" s="61"/>
    </row>
    <row r="1807" spans="1:10" ht="12.75">
      <c r="A1807" s="1"/>
      <c r="C1807" s="1"/>
      <c r="D1807" s="15"/>
      <c r="J1807" s="61"/>
    </row>
    <row r="1808" spans="1:10" ht="12.75">
      <c r="A1808" s="1"/>
      <c r="C1808" s="1"/>
      <c r="D1808" s="15"/>
      <c r="J1808" s="61"/>
    </row>
    <row r="1809" spans="1:10" ht="12.75">
      <c r="A1809" s="1"/>
      <c r="C1809" s="1"/>
      <c r="D1809" s="15"/>
      <c r="J1809" s="61"/>
    </row>
    <row r="1810" spans="1:10" ht="12.75">
      <c r="A1810" s="1"/>
      <c r="C1810" s="1"/>
      <c r="D1810" s="15"/>
      <c r="J1810" s="61"/>
    </row>
    <row r="1811" spans="1:10" ht="12.75">
      <c r="A1811" s="1"/>
      <c r="C1811" s="1"/>
      <c r="D1811" s="15"/>
      <c r="J1811" s="61"/>
    </row>
    <row r="1812" spans="1:10" ht="12.75">
      <c r="A1812" s="1"/>
      <c r="C1812" s="1"/>
      <c r="D1812" s="15"/>
      <c r="J1812" s="61"/>
    </row>
    <row r="1813" spans="1:10" ht="12.75">
      <c r="A1813" s="1"/>
      <c r="C1813" s="1"/>
      <c r="D1813" s="15"/>
      <c r="J1813" s="61"/>
    </row>
    <row r="1814" spans="1:10" ht="12.75">
      <c r="A1814" s="1"/>
      <c r="C1814" s="1"/>
      <c r="D1814" s="15"/>
      <c r="J1814" s="61"/>
    </row>
    <row r="1815" spans="1:10" ht="12.75">
      <c r="A1815" s="1"/>
      <c r="C1815" s="1"/>
      <c r="D1815" s="15"/>
      <c r="J1815" s="61"/>
    </row>
    <row r="1816" spans="1:10" ht="12.75">
      <c r="A1816" s="1"/>
      <c r="C1816" s="1"/>
      <c r="D1816" s="15"/>
      <c r="J1816" s="61"/>
    </row>
    <row r="1817" spans="1:10" ht="12.75">
      <c r="A1817" s="1"/>
      <c r="C1817" s="1"/>
      <c r="D1817" s="15"/>
      <c r="J1817" s="61"/>
    </row>
    <row r="1818" spans="1:10" ht="12.75">
      <c r="A1818" s="1"/>
      <c r="C1818" s="1"/>
      <c r="D1818" s="15"/>
      <c r="J1818" s="61"/>
    </row>
    <row r="1819" spans="1:10" ht="12.75">
      <c r="A1819" s="1"/>
      <c r="C1819" s="1"/>
      <c r="D1819" s="15"/>
      <c r="J1819" s="61"/>
    </row>
    <row r="1820" spans="1:10" ht="12.75">
      <c r="A1820" s="1"/>
      <c r="C1820" s="1"/>
      <c r="D1820" s="15"/>
      <c r="J1820" s="61"/>
    </row>
    <row r="1821" spans="1:10" ht="12.75">
      <c r="A1821" s="1"/>
      <c r="C1821" s="1"/>
      <c r="D1821" s="15"/>
      <c r="J1821" s="61"/>
    </row>
    <row r="1822" spans="1:10" ht="12.75">
      <c r="A1822" s="1"/>
      <c r="C1822" s="1"/>
      <c r="D1822" s="15"/>
      <c r="J1822" s="61"/>
    </row>
    <row r="1823" spans="1:10" ht="12.75">
      <c r="A1823" s="1"/>
      <c r="C1823" s="1"/>
      <c r="D1823" s="15"/>
      <c r="J1823" s="61"/>
    </row>
    <row r="1824" spans="1:10" ht="12.75">
      <c r="A1824" s="1"/>
      <c r="C1824" s="1"/>
      <c r="D1824" s="15"/>
      <c r="J1824" s="61"/>
    </row>
    <row r="1825" spans="1:10" ht="12.75">
      <c r="A1825" s="1"/>
      <c r="C1825" s="1"/>
      <c r="D1825" s="15"/>
      <c r="J1825" s="61"/>
    </row>
    <row r="1826" spans="1:10" ht="12.75">
      <c r="A1826" s="1"/>
      <c r="C1826" s="1"/>
      <c r="D1826" s="15"/>
      <c r="J1826" s="61"/>
    </row>
    <row r="1827" spans="1:10" ht="12.75">
      <c r="A1827" s="1"/>
      <c r="C1827" s="1"/>
      <c r="D1827" s="15"/>
      <c r="J1827" s="61"/>
    </row>
    <row r="1828" spans="1:10" ht="12.75">
      <c r="A1828" s="1"/>
      <c r="C1828" s="1"/>
      <c r="D1828" s="15"/>
      <c r="J1828" s="61"/>
    </row>
    <row r="1829" spans="1:10" ht="12.75">
      <c r="A1829" s="1"/>
      <c r="C1829" s="1"/>
      <c r="D1829" s="15"/>
      <c r="J1829" s="61"/>
    </row>
    <row r="1830" spans="1:10" ht="12.75">
      <c r="A1830" s="1"/>
      <c r="C1830" s="1"/>
      <c r="D1830" s="15"/>
      <c r="J1830" s="61"/>
    </row>
    <row r="1831" spans="1:10" ht="12.75">
      <c r="A1831" s="1"/>
      <c r="C1831" s="1"/>
      <c r="D1831" s="15"/>
      <c r="J1831" s="61"/>
    </row>
    <row r="1832" spans="1:10" ht="12.75">
      <c r="A1832" s="1"/>
      <c r="C1832" s="1"/>
      <c r="D1832" s="15"/>
      <c r="J1832" s="61"/>
    </row>
    <row r="1833" spans="1:10" ht="12.75">
      <c r="A1833" s="1"/>
      <c r="C1833" s="1"/>
      <c r="D1833" s="15"/>
      <c r="J1833" s="61"/>
    </row>
    <row r="1834" spans="1:10" ht="12.75">
      <c r="A1834" s="1"/>
      <c r="C1834" s="1"/>
      <c r="D1834" s="15"/>
      <c r="J1834" s="61"/>
    </row>
    <row r="1835" spans="1:10" ht="12.75">
      <c r="A1835" s="1"/>
      <c r="C1835" s="1"/>
      <c r="D1835" s="15"/>
      <c r="J1835" s="61"/>
    </row>
    <row r="1836" spans="1:10" ht="12.75">
      <c r="A1836" s="1"/>
      <c r="C1836" s="1"/>
      <c r="D1836" s="15"/>
      <c r="J1836" s="61"/>
    </row>
    <row r="1837" spans="1:10" ht="12.75">
      <c r="A1837" s="1"/>
      <c r="C1837" s="1"/>
      <c r="D1837" s="15"/>
      <c r="J1837" s="61"/>
    </row>
    <row r="1838" spans="1:10" ht="12.75">
      <c r="A1838" s="1"/>
      <c r="C1838" s="1"/>
      <c r="D1838" s="15"/>
      <c r="J1838" s="61"/>
    </row>
    <row r="1839" spans="1:10" ht="12.75">
      <c r="A1839" s="1"/>
      <c r="C1839" s="1"/>
      <c r="D1839" s="15"/>
      <c r="J1839" s="61"/>
    </row>
    <row r="1840" spans="1:10" ht="12.75">
      <c r="A1840" s="1"/>
      <c r="C1840" s="1"/>
      <c r="D1840" s="15"/>
      <c r="J1840" s="61"/>
    </row>
    <row r="1841" spans="1:10" ht="12.75">
      <c r="A1841" s="1"/>
      <c r="C1841" s="1"/>
      <c r="D1841" s="15"/>
      <c r="J1841" s="61"/>
    </row>
    <row r="1842" spans="1:10" ht="12.75">
      <c r="A1842" s="1"/>
      <c r="C1842" s="1"/>
      <c r="D1842" s="15"/>
      <c r="J1842" s="61"/>
    </row>
    <row r="1843" spans="1:10" ht="12.75">
      <c r="A1843" s="1"/>
      <c r="C1843" s="1"/>
      <c r="D1843" s="15"/>
      <c r="J1843" s="61"/>
    </row>
    <row r="1844" spans="1:10" ht="12.75">
      <c r="A1844" s="1"/>
      <c r="C1844" s="1"/>
      <c r="D1844" s="15"/>
      <c r="J1844" s="61"/>
    </row>
    <row r="1845" spans="1:10" ht="12.75">
      <c r="A1845" s="1"/>
      <c r="C1845" s="1"/>
      <c r="D1845" s="15"/>
      <c r="J1845" s="61"/>
    </row>
    <row r="1846" spans="1:10" ht="12.75">
      <c r="A1846" s="1"/>
      <c r="C1846" s="1"/>
      <c r="D1846" s="15"/>
      <c r="J1846" s="61"/>
    </row>
    <row r="1847" spans="1:10" ht="12.75">
      <c r="A1847" s="1"/>
      <c r="C1847" s="1"/>
      <c r="D1847" s="15"/>
      <c r="J1847" s="61"/>
    </row>
    <row r="1848" spans="1:10" ht="12.75">
      <c r="A1848" s="1"/>
      <c r="C1848" s="1"/>
      <c r="D1848" s="15"/>
      <c r="J1848" s="61"/>
    </row>
    <row r="1849" spans="1:10" ht="12.75">
      <c r="A1849" s="1"/>
      <c r="C1849" s="1"/>
      <c r="D1849" s="15"/>
      <c r="J1849" s="61"/>
    </row>
    <row r="1850" spans="1:10" ht="12.75">
      <c r="A1850" s="1"/>
      <c r="C1850" s="1"/>
      <c r="D1850" s="15"/>
      <c r="J1850" s="61"/>
    </row>
    <row r="1851" spans="1:10" ht="12.75">
      <c r="A1851" s="1"/>
      <c r="C1851" s="1"/>
      <c r="D1851" s="15"/>
      <c r="J1851" s="61"/>
    </row>
    <row r="1852" spans="1:10" ht="12.75">
      <c r="A1852" s="1"/>
      <c r="C1852" s="1"/>
      <c r="D1852" s="15"/>
      <c r="J1852" s="61"/>
    </row>
    <row r="1853" spans="1:10" ht="12.75">
      <c r="A1853" s="1"/>
      <c r="C1853" s="1"/>
      <c r="D1853" s="15"/>
      <c r="J1853" s="61"/>
    </row>
    <row r="1854" spans="1:10" ht="12.75">
      <c r="A1854" s="1"/>
      <c r="C1854" s="1"/>
      <c r="D1854" s="15"/>
      <c r="J1854" s="61"/>
    </row>
    <row r="1855" spans="1:10" ht="12.75">
      <c r="A1855" s="1"/>
      <c r="C1855" s="1"/>
      <c r="D1855" s="15"/>
      <c r="J1855" s="61"/>
    </row>
    <row r="1856" spans="1:10" ht="12.75">
      <c r="A1856" s="1"/>
      <c r="C1856" s="1"/>
      <c r="D1856" s="15"/>
      <c r="J1856" s="61"/>
    </row>
    <row r="1857" spans="1:10" ht="12.75">
      <c r="A1857" s="1"/>
      <c r="C1857" s="1"/>
      <c r="D1857" s="15"/>
      <c r="J1857" s="61"/>
    </row>
    <row r="1858" spans="1:10" ht="12.75">
      <c r="A1858" s="1"/>
      <c r="C1858" s="1"/>
      <c r="D1858" s="15"/>
      <c r="J1858" s="61"/>
    </row>
    <row r="1859" spans="1:10" ht="12.75">
      <c r="A1859" s="1"/>
      <c r="C1859" s="1"/>
      <c r="D1859" s="15"/>
      <c r="J1859" s="61"/>
    </row>
    <row r="1860" spans="1:10" ht="12.75">
      <c r="A1860" s="1"/>
      <c r="C1860" s="1"/>
      <c r="D1860" s="15"/>
      <c r="J1860" s="61"/>
    </row>
    <row r="1861" spans="1:10" ht="12.75">
      <c r="A1861" s="1"/>
      <c r="C1861" s="1"/>
      <c r="D1861" s="15"/>
      <c r="J1861" s="61"/>
    </row>
    <row r="1862" spans="1:10" ht="12.75">
      <c r="A1862" s="1"/>
      <c r="C1862" s="1"/>
      <c r="D1862" s="15"/>
      <c r="J1862" s="61"/>
    </row>
    <row r="1863" spans="1:10" ht="12.75">
      <c r="A1863" s="1"/>
      <c r="C1863" s="1"/>
      <c r="D1863" s="15"/>
      <c r="J1863" s="61"/>
    </row>
    <row r="1864" spans="1:10" ht="12.75">
      <c r="A1864" s="1"/>
      <c r="C1864" s="1"/>
      <c r="D1864" s="15"/>
      <c r="J1864" s="61"/>
    </row>
    <row r="1865" spans="1:10" ht="12.75">
      <c r="A1865" s="1"/>
      <c r="C1865" s="1"/>
      <c r="D1865" s="15"/>
      <c r="J1865" s="61"/>
    </row>
    <row r="1866" spans="1:10" ht="12.75">
      <c r="A1866" s="1"/>
      <c r="C1866" s="1"/>
      <c r="D1866" s="15"/>
      <c r="J1866" s="61"/>
    </row>
    <row r="1867" spans="1:10" ht="12.75">
      <c r="A1867" s="1"/>
      <c r="C1867" s="1"/>
      <c r="D1867" s="15"/>
      <c r="J1867" s="61"/>
    </row>
    <row r="1868" spans="1:10" ht="12.75">
      <c r="A1868" s="1"/>
      <c r="C1868" s="1"/>
      <c r="D1868" s="15"/>
      <c r="J1868" s="61"/>
    </row>
    <row r="1869" spans="1:10" ht="12.75">
      <c r="A1869" s="1"/>
      <c r="C1869" s="1"/>
      <c r="D1869" s="15"/>
      <c r="J1869" s="61"/>
    </row>
    <row r="1870" spans="1:10" ht="12.75">
      <c r="A1870" s="1"/>
      <c r="C1870" s="1"/>
      <c r="D1870" s="15"/>
      <c r="J1870" s="61"/>
    </row>
    <row r="1871" spans="1:10" ht="12.75">
      <c r="A1871" s="1"/>
      <c r="C1871" s="1"/>
      <c r="D1871" s="15"/>
      <c r="J1871" s="61"/>
    </row>
    <row r="1872" spans="1:10" ht="12.75">
      <c r="A1872" s="1"/>
      <c r="C1872" s="1"/>
      <c r="D1872" s="15"/>
      <c r="J1872" s="61"/>
    </row>
    <row r="1873" spans="1:10" ht="12.75">
      <c r="A1873" s="1"/>
      <c r="C1873" s="1"/>
      <c r="D1873" s="15"/>
      <c r="J1873" s="61"/>
    </row>
    <row r="1874" spans="1:10" ht="12.75">
      <c r="A1874" s="1"/>
      <c r="C1874" s="1"/>
      <c r="D1874" s="15"/>
      <c r="J1874" s="61"/>
    </row>
    <row r="1875" spans="1:10" ht="12.75">
      <c r="A1875" s="1"/>
      <c r="C1875" s="1"/>
      <c r="D1875" s="15"/>
      <c r="J1875" s="61"/>
    </row>
    <row r="1876" spans="1:10" ht="12.75">
      <c r="A1876" s="1"/>
      <c r="C1876" s="1"/>
      <c r="D1876" s="15"/>
      <c r="J1876" s="61"/>
    </row>
    <row r="1877" spans="1:10" ht="12.75">
      <c r="A1877" s="1"/>
      <c r="C1877" s="1"/>
      <c r="D1877" s="15"/>
      <c r="J1877" s="61"/>
    </row>
    <row r="1878" spans="1:10" ht="12.75">
      <c r="A1878" s="1"/>
      <c r="C1878" s="1"/>
      <c r="D1878" s="15"/>
      <c r="J1878" s="61"/>
    </row>
    <row r="1879" spans="1:10" ht="12.75">
      <c r="A1879" s="1"/>
      <c r="C1879" s="1"/>
      <c r="D1879" s="15"/>
      <c r="J1879" s="61"/>
    </row>
    <row r="1880" spans="1:10" ht="12.75">
      <c r="A1880" s="1"/>
      <c r="C1880" s="1"/>
      <c r="D1880" s="15"/>
      <c r="J1880" s="61"/>
    </row>
    <row r="1881" spans="1:10" ht="12.75">
      <c r="A1881" s="1"/>
      <c r="C1881" s="1"/>
      <c r="D1881" s="15"/>
      <c r="J1881" s="61"/>
    </row>
    <row r="1882" spans="1:10" ht="12.75">
      <c r="A1882" s="1"/>
      <c r="C1882" s="1"/>
      <c r="D1882" s="15"/>
      <c r="J1882" s="61"/>
    </row>
    <row r="1883" spans="1:10" ht="12.75">
      <c r="A1883" s="1"/>
      <c r="C1883" s="1"/>
      <c r="D1883" s="15"/>
      <c r="J1883" s="61"/>
    </row>
    <row r="1884" spans="1:10" ht="12.75">
      <c r="A1884" s="1"/>
      <c r="C1884" s="1"/>
      <c r="D1884" s="15"/>
      <c r="J1884" s="61"/>
    </row>
    <row r="1885" spans="1:10" ht="12.75">
      <c r="A1885" s="1"/>
      <c r="C1885" s="1"/>
      <c r="D1885" s="15"/>
      <c r="J1885" s="61"/>
    </row>
    <row r="1886" spans="1:10" ht="12.75">
      <c r="A1886" s="1"/>
      <c r="C1886" s="1"/>
      <c r="D1886" s="15"/>
      <c r="J1886" s="61"/>
    </row>
    <row r="1887" spans="1:10" ht="12.75">
      <c r="A1887" s="1"/>
      <c r="C1887" s="1"/>
      <c r="D1887" s="15"/>
      <c r="J1887" s="61"/>
    </row>
    <row r="1888" spans="1:10" ht="12.75">
      <c r="A1888" s="1"/>
      <c r="C1888" s="1"/>
      <c r="D1888" s="15"/>
      <c r="J1888" s="61"/>
    </row>
    <row r="1889" spans="1:10" ht="12.75">
      <c r="A1889" s="1"/>
      <c r="C1889" s="1"/>
      <c r="D1889" s="15"/>
      <c r="J1889" s="61"/>
    </row>
    <row r="1890" spans="1:10" ht="12.75">
      <c r="A1890" s="1"/>
      <c r="C1890" s="1"/>
      <c r="D1890" s="15"/>
      <c r="J1890" s="61"/>
    </row>
    <row r="1891" spans="1:10" ht="12.75">
      <c r="A1891" s="1"/>
      <c r="C1891" s="1"/>
      <c r="D1891" s="15"/>
      <c r="J1891" s="61"/>
    </row>
    <row r="1892" spans="1:10" ht="12.75">
      <c r="A1892" s="1"/>
      <c r="C1892" s="1"/>
      <c r="D1892" s="15"/>
      <c r="J1892" s="61"/>
    </row>
    <row r="1893" spans="1:10" ht="12.75">
      <c r="A1893" s="1"/>
      <c r="C1893" s="1"/>
      <c r="D1893" s="15"/>
      <c r="J1893" s="61"/>
    </row>
    <row r="1894" spans="1:10" ht="12.75">
      <c r="A1894" s="1"/>
      <c r="C1894" s="1"/>
      <c r="D1894" s="15"/>
      <c r="J1894" s="61"/>
    </row>
    <row r="1895" spans="1:10" ht="12.75">
      <c r="A1895" s="1"/>
      <c r="C1895" s="1"/>
      <c r="D1895" s="15"/>
      <c r="J1895" s="61"/>
    </row>
    <row r="1896" spans="1:10" ht="12.75">
      <c r="A1896" s="1"/>
      <c r="C1896" s="1"/>
      <c r="D1896" s="15"/>
      <c r="J1896" s="61"/>
    </row>
    <row r="1897" spans="1:10" ht="12.75">
      <c r="A1897" s="1"/>
      <c r="C1897" s="1"/>
      <c r="D1897" s="15"/>
      <c r="J1897" s="61"/>
    </row>
    <row r="1898" spans="1:10" ht="12.75">
      <c r="A1898" s="1"/>
      <c r="C1898" s="1"/>
      <c r="D1898" s="15"/>
      <c r="J1898" s="61"/>
    </row>
    <row r="1899" spans="1:10" ht="12.75">
      <c r="A1899" s="1"/>
      <c r="C1899" s="1"/>
      <c r="D1899" s="15"/>
      <c r="J1899" s="61"/>
    </row>
    <row r="1900" spans="1:10" ht="12.75">
      <c r="A1900" s="1"/>
      <c r="C1900" s="1"/>
      <c r="D1900" s="15"/>
      <c r="J1900" s="61"/>
    </row>
    <row r="1901" spans="1:10" ht="12.75">
      <c r="A1901" s="1"/>
      <c r="C1901" s="1"/>
      <c r="D1901" s="15"/>
      <c r="J1901" s="61"/>
    </row>
    <row r="1902" spans="1:10" ht="12.75">
      <c r="A1902" s="1"/>
      <c r="C1902" s="1"/>
      <c r="D1902" s="15"/>
      <c r="J1902" s="61"/>
    </row>
    <row r="1903" spans="1:10" ht="12.75">
      <c r="A1903" s="1"/>
      <c r="C1903" s="1"/>
      <c r="D1903" s="15"/>
      <c r="J1903" s="61"/>
    </row>
    <row r="1904" spans="1:10" ht="12.75">
      <c r="A1904" s="1"/>
      <c r="C1904" s="1"/>
      <c r="D1904" s="15"/>
      <c r="J1904" s="61"/>
    </row>
    <row r="1905" spans="1:10" ht="12.75">
      <c r="A1905" s="1"/>
      <c r="C1905" s="1"/>
      <c r="D1905" s="15"/>
      <c r="J1905" s="61"/>
    </row>
    <row r="1906" spans="1:10" ht="12.75">
      <c r="A1906" s="1"/>
      <c r="C1906" s="1"/>
      <c r="D1906" s="15"/>
      <c r="J1906" s="61"/>
    </row>
    <row r="1907" spans="1:10" ht="12.75">
      <c r="A1907" s="1"/>
      <c r="C1907" s="1"/>
      <c r="D1907" s="15"/>
      <c r="J1907" s="61"/>
    </row>
    <row r="1908" spans="1:10" ht="12.75">
      <c r="A1908" s="1"/>
      <c r="C1908" s="1"/>
      <c r="D1908" s="15"/>
      <c r="J1908" s="61"/>
    </row>
    <row r="1909" spans="1:10" ht="12.75">
      <c r="A1909" s="1"/>
      <c r="C1909" s="1"/>
      <c r="D1909" s="15"/>
      <c r="J1909" s="61"/>
    </row>
    <row r="1910" spans="1:10" ht="12.75">
      <c r="A1910" s="1"/>
      <c r="C1910" s="1"/>
      <c r="D1910" s="15"/>
      <c r="J1910" s="61"/>
    </row>
    <row r="1911" spans="1:10" ht="12.75">
      <c r="A1911" s="1"/>
      <c r="C1911" s="1"/>
      <c r="D1911" s="15"/>
      <c r="J1911" s="61"/>
    </row>
    <row r="1912" spans="1:10" ht="12.75">
      <c r="A1912" s="1"/>
      <c r="C1912" s="1"/>
      <c r="D1912" s="15"/>
      <c r="J1912" s="61"/>
    </row>
    <row r="1913" spans="1:10" ht="12.75">
      <c r="A1913" s="1"/>
      <c r="C1913" s="1"/>
      <c r="D1913" s="15"/>
      <c r="J1913" s="61"/>
    </row>
    <row r="1914" spans="1:10" ht="12.75">
      <c r="A1914" s="1"/>
      <c r="C1914" s="1"/>
      <c r="D1914" s="15"/>
      <c r="J1914" s="61"/>
    </row>
    <row r="1915" spans="1:10" ht="12.75">
      <c r="A1915" s="1"/>
      <c r="C1915" s="1"/>
      <c r="D1915" s="15"/>
      <c r="J1915" s="61"/>
    </row>
    <row r="1916" spans="1:10" ht="12.75">
      <c r="A1916" s="1"/>
      <c r="C1916" s="1"/>
      <c r="D1916" s="15"/>
      <c r="J1916" s="61"/>
    </row>
    <row r="1917" spans="1:10" ht="12.75">
      <c r="A1917" s="1"/>
      <c r="C1917" s="1"/>
      <c r="D1917" s="15"/>
      <c r="J1917" s="61"/>
    </row>
    <row r="1918" spans="1:10" ht="12.75">
      <c r="A1918" s="1"/>
      <c r="C1918" s="1"/>
      <c r="D1918" s="15"/>
      <c r="J1918" s="61"/>
    </row>
    <row r="1919" spans="1:10" ht="12.75">
      <c r="A1919" s="1"/>
      <c r="C1919" s="1"/>
      <c r="D1919" s="15"/>
      <c r="J1919" s="61"/>
    </row>
    <row r="1920" spans="1:10" ht="12.75">
      <c r="A1920" s="1"/>
      <c r="C1920" s="1"/>
      <c r="D1920" s="15"/>
      <c r="J1920" s="61"/>
    </row>
    <row r="1921" spans="1:10" ht="12.75">
      <c r="A1921" s="1"/>
      <c r="C1921" s="1"/>
      <c r="D1921" s="15"/>
      <c r="J1921" s="61"/>
    </row>
    <row r="1922" spans="1:10" ht="12.75">
      <c r="A1922" s="1"/>
      <c r="C1922" s="1"/>
      <c r="D1922" s="15"/>
      <c r="J1922" s="61"/>
    </row>
    <row r="1923" spans="1:10" ht="12.75">
      <c r="A1923" s="1"/>
      <c r="C1923" s="1"/>
      <c r="D1923" s="15"/>
      <c r="J1923" s="61"/>
    </row>
    <row r="1924" spans="1:10" ht="12.75">
      <c r="A1924" s="1"/>
      <c r="C1924" s="1"/>
      <c r="D1924" s="15"/>
      <c r="J1924" s="61"/>
    </row>
    <row r="1925" spans="1:10" ht="12.75">
      <c r="A1925" s="1"/>
      <c r="C1925" s="1"/>
      <c r="D1925" s="15"/>
      <c r="J1925" s="61"/>
    </row>
    <row r="1926" spans="1:10" ht="12.75">
      <c r="A1926" s="1"/>
      <c r="C1926" s="1"/>
      <c r="D1926" s="15"/>
      <c r="J1926" s="61"/>
    </row>
    <row r="1927" spans="1:10" ht="12.75">
      <c r="A1927" s="1"/>
      <c r="C1927" s="1"/>
      <c r="D1927" s="15"/>
      <c r="J1927" s="61"/>
    </row>
    <row r="1928" spans="1:10" ht="12.75">
      <c r="A1928" s="1"/>
      <c r="C1928" s="1"/>
      <c r="D1928" s="15"/>
      <c r="J1928" s="61"/>
    </row>
    <row r="1929" spans="1:10" ht="12.75">
      <c r="A1929" s="1"/>
      <c r="C1929" s="1"/>
      <c r="D1929" s="15"/>
      <c r="J1929" s="61"/>
    </row>
    <row r="1930" spans="1:10" ht="12.75">
      <c r="A1930" s="1"/>
      <c r="C1930" s="1"/>
      <c r="D1930" s="15"/>
      <c r="J1930" s="61"/>
    </row>
    <row r="1931" spans="1:10" ht="12.75">
      <c r="A1931" s="1"/>
      <c r="C1931" s="1"/>
      <c r="D1931" s="15"/>
      <c r="J1931" s="61"/>
    </row>
    <row r="1932" spans="1:10" ht="12.75">
      <c r="A1932" s="1"/>
      <c r="C1932" s="1"/>
      <c r="D1932" s="15"/>
      <c r="J1932" s="61"/>
    </row>
    <row r="1933" spans="1:10" ht="12.75">
      <c r="A1933" s="1"/>
      <c r="C1933" s="1"/>
      <c r="D1933" s="15"/>
      <c r="J1933" s="61"/>
    </row>
    <row r="1934" spans="1:10" ht="12.75">
      <c r="A1934" s="1"/>
      <c r="C1934" s="1"/>
      <c r="D1934" s="15"/>
      <c r="J1934" s="61"/>
    </row>
    <row r="1935" spans="1:10" ht="12.75">
      <c r="A1935" s="1"/>
      <c r="C1935" s="1"/>
      <c r="D1935" s="15"/>
      <c r="J1935" s="61"/>
    </row>
    <row r="1936" spans="1:10" ht="12.75">
      <c r="A1936" s="1"/>
      <c r="C1936" s="1"/>
      <c r="D1936" s="15"/>
      <c r="J1936" s="61"/>
    </row>
    <row r="1937" spans="1:10" ht="12.75">
      <c r="A1937" s="1"/>
      <c r="C1937" s="1"/>
      <c r="D1937" s="15"/>
      <c r="J1937" s="61"/>
    </row>
    <row r="1938" spans="1:10" ht="12.75">
      <c r="A1938" s="1"/>
      <c r="C1938" s="1"/>
      <c r="D1938" s="15"/>
      <c r="J1938" s="61"/>
    </row>
    <row r="1939" spans="1:10" ht="12.75">
      <c r="A1939" s="1"/>
      <c r="C1939" s="1"/>
      <c r="D1939" s="15"/>
      <c r="J1939" s="61"/>
    </row>
    <row r="1940" spans="1:10" ht="12.75">
      <c r="A1940" s="1"/>
      <c r="C1940" s="1"/>
      <c r="D1940" s="15"/>
      <c r="J1940" s="61"/>
    </row>
    <row r="1941" spans="1:10" ht="12.75">
      <c r="A1941" s="1"/>
      <c r="C1941" s="1"/>
      <c r="D1941" s="15"/>
      <c r="J1941" s="61"/>
    </row>
    <row r="1942" spans="1:10" ht="12.75">
      <c r="A1942" s="1"/>
      <c r="C1942" s="1"/>
      <c r="D1942" s="15"/>
      <c r="J1942" s="61"/>
    </row>
    <row r="1943" spans="1:10" ht="12.75">
      <c r="A1943" s="1"/>
      <c r="C1943" s="1"/>
      <c r="D1943" s="15"/>
      <c r="J1943" s="61"/>
    </row>
    <row r="1944" spans="1:10" ht="12.75">
      <c r="A1944" s="1"/>
      <c r="C1944" s="1"/>
      <c r="D1944" s="15"/>
      <c r="J1944" s="61"/>
    </row>
    <row r="1945" spans="1:10" ht="12.75">
      <c r="A1945" s="1"/>
      <c r="C1945" s="1"/>
      <c r="D1945" s="15"/>
      <c r="J1945" s="61"/>
    </row>
    <row r="1946" spans="1:10" ht="12.75">
      <c r="A1946" s="1"/>
      <c r="C1946" s="1"/>
      <c r="D1946" s="15"/>
      <c r="J1946" s="61"/>
    </row>
    <row r="1947" spans="1:10" ht="12.75">
      <c r="A1947" s="1"/>
      <c r="C1947" s="1"/>
      <c r="D1947" s="15"/>
      <c r="J1947" s="61"/>
    </row>
    <row r="1948" spans="1:10" ht="12.75">
      <c r="A1948" s="1"/>
      <c r="C1948" s="1"/>
      <c r="D1948" s="15"/>
      <c r="J1948" s="61"/>
    </row>
    <row r="1949" spans="1:10" ht="12.75">
      <c r="A1949" s="1"/>
      <c r="C1949" s="1"/>
      <c r="D1949" s="15"/>
      <c r="J1949" s="61"/>
    </row>
    <row r="1950" spans="1:10" ht="12.75">
      <c r="A1950" s="1"/>
      <c r="C1950" s="1"/>
      <c r="D1950" s="15"/>
      <c r="J1950" s="61"/>
    </row>
    <row r="1951" spans="1:10" ht="12.75">
      <c r="A1951" s="1"/>
      <c r="C1951" s="1"/>
      <c r="D1951" s="15"/>
      <c r="J1951" s="61"/>
    </row>
    <row r="1952" spans="1:10" ht="12.75">
      <c r="A1952" s="1"/>
      <c r="C1952" s="1"/>
      <c r="D1952" s="15"/>
      <c r="J1952" s="61"/>
    </row>
    <row r="1953" spans="1:10" ht="12.75">
      <c r="A1953" s="1"/>
      <c r="C1953" s="1"/>
      <c r="D1953" s="15"/>
      <c r="J1953" s="61"/>
    </row>
    <row r="1954" spans="1:10" ht="12.75">
      <c r="A1954" s="1"/>
      <c r="C1954" s="1"/>
      <c r="D1954" s="15"/>
      <c r="J1954" s="61"/>
    </row>
    <row r="1955" spans="1:10" ht="12.75">
      <c r="A1955" s="1"/>
      <c r="C1955" s="1"/>
      <c r="D1955" s="15"/>
      <c r="J1955" s="61"/>
    </row>
    <row r="1956" spans="1:10" ht="12.75">
      <c r="A1956" s="1"/>
      <c r="C1956" s="1"/>
      <c r="D1956" s="15"/>
      <c r="J1956" s="61"/>
    </row>
    <row r="1957" spans="1:10" ht="12.75">
      <c r="A1957" s="1"/>
      <c r="C1957" s="1"/>
      <c r="D1957" s="15"/>
      <c r="J1957" s="61"/>
    </row>
    <row r="1958" spans="1:10" ht="12.75">
      <c r="A1958" s="1"/>
      <c r="C1958" s="1"/>
      <c r="D1958" s="15"/>
      <c r="J1958" s="61"/>
    </row>
    <row r="1959" spans="1:10" ht="12.75">
      <c r="A1959" s="1"/>
      <c r="C1959" s="1"/>
      <c r="D1959" s="15"/>
      <c r="J1959" s="61"/>
    </row>
    <row r="1960" spans="1:10" ht="12.75">
      <c r="A1960" s="1"/>
      <c r="C1960" s="1"/>
      <c r="D1960" s="15"/>
      <c r="J1960" s="61"/>
    </row>
    <row r="1961" spans="1:10" ht="12.75">
      <c r="A1961" s="1"/>
      <c r="C1961" s="1"/>
      <c r="D1961" s="15"/>
      <c r="J1961" s="61"/>
    </row>
    <row r="1962" spans="1:10" ht="12.75">
      <c r="A1962" s="1"/>
      <c r="C1962" s="1"/>
      <c r="D1962" s="15"/>
      <c r="J1962" s="61"/>
    </row>
    <row r="1963" spans="1:10" ht="12.75">
      <c r="A1963" s="1"/>
      <c r="C1963" s="1"/>
      <c r="D1963" s="15"/>
      <c r="J1963" s="61"/>
    </row>
    <row r="1964" spans="1:10" ht="12.75">
      <c r="A1964" s="1"/>
      <c r="C1964" s="1"/>
      <c r="D1964" s="15"/>
      <c r="J1964" s="61"/>
    </row>
    <row r="1965" spans="1:10" ht="12.75">
      <c r="A1965" s="1"/>
      <c r="C1965" s="1"/>
      <c r="D1965" s="15"/>
      <c r="J1965" s="61"/>
    </row>
    <row r="1966" spans="1:10" ht="12.75">
      <c r="A1966" s="1"/>
      <c r="C1966" s="1"/>
      <c r="D1966" s="15"/>
      <c r="J1966" s="61"/>
    </row>
    <row r="1967" spans="1:10" ht="12.75">
      <c r="A1967" s="1"/>
      <c r="C1967" s="1"/>
      <c r="D1967" s="15"/>
      <c r="J1967" s="61"/>
    </row>
    <row r="1968" spans="1:10" ht="12.75">
      <c r="A1968" s="1"/>
      <c r="C1968" s="1"/>
      <c r="D1968" s="15"/>
      <c r="J1968" s="61"/>
    </row>
    <row r="1969" spans="1:10" ht="12.75">
      <c r="A1969" s="1"/>
      <c r="C1969" s="1"/>
      <c r="D1969" s="15"/>
      <c r="J1969" s="61"/>
    </row>
    <row r="1970" spans="1:10" ht="12.75">
      <c r="A1970" s="1"/>
      <c r="C1970" s="1"/>
      <c r="D1970" s="15"/>
      <c r="J1970" s="61"/>
    </row>
    <row r="1971" spans="1:10" ht="12.75">
      <c r="A1971" s="1"/>
      <c r="C1971" s="1"/>
      <c r="D1971" s="15"/>
      <c r="J1971" s="61"/>
    </row>
    <row r="1972" spans="1:10" ht="12.75">
      <c r="A1972" s="1"/>
      <c r="C1972" s="1"/>
      <c r="D1972" s="15"/>
      <c r="J1972" s="61"/>
    </row>
    <row r="1973" spans="1:10" ht="12.75">
      <c r="A1973" s="1"/>
      <c r="C1973" s="1"/>
      <c r="D1973" s="15"/>
      <c r="J1973" s="61"/>
    </row>
    <row r="1974" spans="1:10" ht="12.75">
      <c r="A1974" s="1"/>
      <c r="C1974" s="1"/>
      <c r="D1974" s="15"/>
      <c r="J1974" s="61"/>
    </row>
    <row r="1975" spans="1:10" ht="12.75">
      <c r="A1975" s="1"/>
      <c r="C1975" s="1"/>
      <c r="D1975" s="15"/>
      <c r="J1975" s="61"/>
    </row>
    <row r="1976" spans="1:10" ht="12.75">
      <c r="A1976" s="1"/>
      <c r="C1976" s="1"/>
      <c r="D1976" s="15"/>
      <c r="J1976" s="61"/>
    </row>
    <row r="1977" spans="1:10" ht="12.75">
      <c r="A1977" s="1"/>
      <c r="C1977" s="1"/>
      <c r="D1977" s="15"/>
      <c r="J1977" s="61"/>
    </row>
    <row r="1978" spans="1:10" ht="12.75">
      <c r="A1978" s="1"/>
      <c r="C1978" s="1"/>
      <c r="D1978" s="15"/>
      <c r="J1978" s="61"/>
    </row>
    <row r="1979" spans="1:10" ht="12.75">
      <c r="A1979" s="1"/>
      <c r="C1979" s="1"/>
      <c r="D1979" s="15"/>
      <c r="J1979" s="61"/>
    </row>
    <row r="1980" spans="1:10" ht="12.75">
      <c r="A1980" s="1"/>
      <c r="C1980" s="1"/>
      <c r="D1980" s="15"/>
      <c r="J1980" s="61"/>
    </row>
    <row r="1981" spans="1:10" ht="12.75">
      <c r="A1981" s="1"/>
      <c r="C1981" s="1"/>
      <c r="D1981" s="15"/>
      <c r="J1981" s="61"/>
    </row>
    <row r="1982" spans="1:10" ht="12.75">
      <c r="A1982" s="1"/>
      <c r="C1982" s="1"/>
      <c r="D1982" s="15"/>
      <c r="J1982" s="61"/>
    </row>
    <row r="1983" spans="1:10" ht="12.75">
      <c r="A1983" s="1"/>
      <c r="C1983" s="1"/>
      <c r="D1983" s="15"/>
      <c r="J1983" s="61"/>
    </row>
    <row r="1984" spans="1:10" ht="12.75">
      <c r="A1984" s="1"/>
      <c r="C1984" s="1"/>
      <c r="D1984" s="15"/>
      <c r="J1984" s="61"/>
    </row>
    <row r="1985" spans="1:10" ht="12.75">
      <c r="A1985" s="1"/>
      <c r="C1985" s="1"/>
      <c r="D1985" s="15"/>
      <c r="J1985" s="61"/>
    </row>
    <row r="1986" spans="1:10" ht="12.75">
      <c r="A1986" s="1"/>
      <c r="C1986" s="1"/>
      <c r="D1986" s="15"/>
      <c r="J1986" s="61"/>
    </row>
    <row r="1987" spans="1:10" ht="12.75">
      <c r="A1987" s="1"/>
      <c r="C1987" s="1"/>
      <c r="D1987" s="15"/>
      <c r="J1987" s="61"/>
    </row>
    <row r="1988" spans="1:10" ht="12.75">
      <c r="A1988" s="1"/>
      <c r="C1988" s="1"/>
      <c r="D1988" s="15"/>
      <c r="J1988" s="61"/>
    </row>
    <row r="1989" spans="1:10" ht="12.75">
      <c r="A1989" s="1"/>
      <c r="C1989" s="1"/>
      <c r="D1989" s="15"/>
      <c r="J1989" s="61"/>
    </row>
    <row r="1990" spans="1:10" ht="12.75">
      <c r="A1990" s="1"/>
      <c r="C1990" s="1"/>
      <c r="D1990" s="15"/>
      <c r="J1990" s="61"/>
    </row>
    <row r="1991" spans="1:10" ht="12.75">
      <c r="A1991" s="1"/>
      <c r="C1991" s="1"/>
      <c r="D1991" s="15"/>
      <c r="J1991" s="61"/>
    </row>
    <row r="1992" spans="1:10" ht="12.75">
      <c r="A1992" s="1"/>
      <c r="C1992" s="1"/>
      <c r="D1992" s="15"/>
      <c r="J1992" s="61"/>
    </row>
    <row r="1993" spans="1:10" ht="12.75">
      <c r="A1993" s="1"/>
      <c r="C1993" s="1"/>
      <c r="D1993" s="15"/>
      <c r="J1993" s="61"/>
    </row>
    <row r="1994" spans="1:10" ht="12.75">
      <c r="A1994" s="1"/>
      <c r="C1994" s="1"/>
      <c r="D1994" s="15"/>
      <c r="J1994" s="61"/>
    </row>
    <row r="1995" spans="1:10" ht="12.75">
      <c r="A1995" s="1"/>
      <c r="C1995" s="1"/>
      <c r="D1995" s="15"/>
      <c r="J1995" s="61"/>
    </row>
    <row r="1996" spans="1:10" ht="12.75">
      <c r="A1996" s="1"/>
      <c r="C1996" s="1"/>
      <c r="D1996" s="15"/>
      <c r="J1996" s="61"/>
    </row>
    <row r="1997" spans="1:10" ht="12.75">
      <c r="A1997" s="1"/>
      <c r="C1997" s="1"/>
      <c r="D1997" s="15"/>
      <c r="J1997" s="61"/>
    </row>
    <row r="1998" spans="1:10" ht="12.75">
      <c r="A1998" s="1"/>
      <c r="C1998" s="1"/>
      <c r="D1998" s="15"/>
      <c r="J1998" s="61"/>
    </row>
    <row r="1999" spans="1:10" ht="12.75">
      <c r="A1999" s="1"/>
      <c r="C1999" s="1"/>
      <c r="D1999" s="15"/>
      <c r="J1999" s="61"/>
    </row>
    <row r="2000" spans="1:10" ht="12.75">
      <c r="A2000" s="1"/>
      <c r="C2000" s="1"/>
      <c r="D2000" s="15"/>
      <c r="J2000" s="61"/>
    </row>
    <row r="2001" spans="1:10" ht="12.75">
      <c r="A2001" s="1"/>
      <c r="C2001" s="1"/>
      <c r="D2001" s="15"/>
      <c r="J2001" s="61"/>
    </row>
    <row r="2002" spans="1:10" ht="12.75">
      <c r="A2002" s="1"/>
      <c r="C2002" s="1"/>
      <c r="D2002" s="15"/>
      <c r="J2002" s="61"/>
    </row>
    <row r="2003" spans="1:10" ht="12.75">
      <c r="A2003" s="1"/>
      <c r="C2003" s="1"/>
      <c r="D2003" s="15"/>
      <c r="J2003" s="61"/>
    </row>
    <row r="2004" spans="1:10" ht="12.75">
      <c r="A2004" s="1"/>
      <c r="C2004" s="1"/>
      <c r="D2004" s="15"/>
      <c r="J2004" s="61"/>
    </row>
    <row r="2005" spans="1:10" ht="12.75">
      <c r="A2005" s="1"/>
      <c r="C2005" s="1"/>
      <c r="D2005" s="15"/>
      <c r="J2005" s="61"/>
    </row>
    <row r="2006" spans="1:10" ht="12.75">
      <c r="A2006" s="1"/>
      <c r="C2006" s="1"/>
      <c r="D2006" s="15"/>
      <c r="J2006" s="61"/>
    </row>
    <row r="2007" spans="1:10" ht="12.75">
      <c r="A2007" s="1"/>
      <c r="C2007" s="1"/>
      <c r="D2007" s="15"/>
      <c r="J2007" s="61"/>
    </row>
    <row r="2008" spans="1:10" ht="12.75">
      <c r="A2008" s="1"/>
      <c r="C2008" s="1"/>
      <c r="D2008" s="15"/>
      <c r="J2008" s="61"/>
    </row>
    <row r="2009" spans="1:10" ht="12.75">
      <c r="A2009" s="1"/>
      <c r="C2009" s="1"/>
      <c r="D2009" s="15"/>
      <c r="J2009" s="61"/>
    </row>
    <row r="2010" spans="1:10" ht="12.75">
      <c r="A2010" s="1"/>
      <c r="C2010" s="1"/>
      <c r="D2010" s="15"/>
      <c r="J2010" s="61"/>
    </row>
    <row r="2011" spans="1:10" ht="12.75">
      <c r="A2011" s="1"/>
      <c r="C2011" s="1"/>
      <c r="D2011" s="15"/>
      <c r="J2011" s="61"/>
    </row>
    <row r="2012" spans="1:10" ht="12.75">
      <c r="A2012" s="1"/>
      <c r="C2012" s="1"/>
      <c r="D2012" s="15"/>
      <c r="J2012" s="61"/>
    </row>
    <row r="2013" spans="1:10" ht="12.75">
      <c r="A2013" s="1"/>
      <c r="C2013" s="1"/>
      <c r="D2013" s="15"/>
      <c r="J2013" s="61"/>
    </row>
    <row r="2014" spans="1:10" ht="12.75">
      <c r="A2014" s="1"/>
      <c r="C2014" s="1"/>
      <c r="D2014" s="15"/>
      <c r="J2014" s="61"/>
    </row>
    <row r="2015" spans="1:10" ht="12.75">
      <c r="A2015" s="1"/>
      <c r="C2015" s="1"/>
      <c r="D2015" s="15"/>
      <c r="J2015" s="61"/>
    </row>
    <row r="2016" spans="1:10" ht="12.75">
      <c r="A2016" s="1"/>
      <c r="C2016" s="1"/>
      <c r="D2016" s="15"/>
      <c r="J2016" s="61"/>
    </row>
    <row r="2017" spans="1:10" ht="12.75">
      <c r="A2017" s="1"/>
      <c r="C2017" s="1"/>
      <c r="D2017" s="15"/>
      <c r="J2017" s="61"/>
    </row>
    <row r="2018" spans="1:10" ht="12.75">
      <c r="A2018" s="1"/>
      <c r="C2018" s="1"/>
      <c r="D2018" s="15"/>
      <c r="J2018" s="61"/>
    </row>
    <row r="2019" spans="1:10" ht="12.75">
      <c r="A2019" s="1"/>
      <c r="C2019" s="1"/>
      <c r="D2019" s="15"/>
      <c r="J2019" s="61"/>
    </row>
    <row r="2020" spans="1:10" ht="12.75">
      <c r="A2020" s="1"/>
      <c r="C2020" s="1"/>
      <c r="D2020" s="15"/>
      <c r="J2020" s="61"/>
    </row>
    <row r="2021" spans="1:10" ht="12.75">
      <c r="A2021" s="1"/>
      <c r="C2021" s="1"/>
      <c r="D2021" s="15"/>
      <c r="J2021" s="61"/>
    </row>
    <row r="2022" spans="1:10" ht="12.75">
      <c r="A2022" s="1"/>
      <c r="C2022" s="1"/>
      <c r="D2022" s="15"/>
      <c r="J2022" s="61"/>
    </row>
    <row r="2023" spans="1:10" ht="12.75">
      <c r="A2023" s="1"/>
      <c r="C2023" s="1"/>
      <c r="D2023" s="15"/>
      <c r="J2023" s="61"/>
    </row>
    <row r="2024" spans="1:10" ht="12.75">
      <c r="A2024" s="1"/>
      <c r="C2024" s="1"/>
      <c r="D2024" s="15"/>
      <c r="J2024" s="61"/>
    </row>
    <row r="2025" spans="1:10" ht="12.75">
      <c r="A2025" s="1"/>
      <c r="C2025" s="1"/>
      <c r="D2025" s="15"/>
      <c r="J2025" s="61"/>
    </row>
    <row r="2026" spans="1:10" ht="12.75">
      <c r="A2026" s="1"/>
      <c r="C2026" s="1"/>
      <c r="D2026" s="15"/>
      <c r="J2026" s="61"/>
    </row>
    <row r="2027" spans="1:10" ht="12.75">
      <c r="A2027" s="1"/>
      <c r="C2027" s="1"/>
      <c r="D2027" s="15"/>
      <c r="J2027" s="61"/>
    </row>
    <row r="2028" spans="1:10" ht="12.75">
      <c r="A2028" s="1"/>
      <c r="C2028" s="1"/>
      <c r="D2028" s="15"/>
      <c r="J2028" s="61"/>
    </row>
    <row r="2029" spans="1:10" ht="12.75">
      <c r="A2029" s="1"/>
      <c r="C2029" s="1"/>
      <c r="D2029" s="15"/>
      <c r="J2029" s="61"/>
    </row>
    <row r="2030" spans="1:10" ht="12.75">
      <c r="A2030" s="1"/>
      <c r="C2030" s="1"/>
      <c r="D2030" s="15"/>
      <c r="J2030" s="61"/>
    </row>
    <row r="2031" spans="1:10" ht="12.75">
      <c r="A2031" s="1"/>
      <c r="C2031" s="1"/>
      <c r="D2031" s="15"/>
      <c r="J2031" s="61"/>
    </row>
    <row r="2032" spans="1:10" ht="12.75">
      <c r="A2032" s="1"/>
      <c r="C2032" s="1"/>
      <c r="D2032" s="15"/>
      <c r="J2032" s="61"/>
    </row>
    <row r="2033" spans="1:10" ht="12.75">
      <c r="A2033" s="1"/>
      <c r="C2033" s="1"/>
      <c r="D2033" s="15"/>
      <c r="J2033" s="61"/>
    </row>
    <row r="2034" spans="1:10" ht="12.75">
      <c r="A2034" s="1"/>
      <c r="C2034" s="1"/>
      <c r="D2034" s="15"/>
      <c r="J2034" s="61"/>
    </row>
    <row r="2035" spans="1:10" ht="12.75">
      <c r="A2035" s="1"/>
      <c r="C2035" s="1"/>
      <c r="D2035" s="15"/>
      <c r="J2035" s="61"/>
    </row>
    <row r="2036" spans="1:10" ht="12.75">
      <c r="A2036" s="1"/>
      <c r="C2036" s="1"/>
      <c r="D2036" s="15"/>
      <c r="J2036" s="61"/>
    </row>
    <row r="2037" spans="1:10" ht="12.75">
      <c r="A2037" s="1"/>
      <c r="C2037" s="1"/>
      <c r="D2037" s="15"/>
      <c r="J2037" s="61"/>
    </row>
    <row r="2038" spans="1:10" ht="12.75">
      <c r="A2038" s="1"/>
      <c r="C2038" s="1"/>
      <c r="D2038" s="15"/>
      <c r="J2038" s="61"/>
    </row>
    <row r="2039" spans="1:10" ht="12.75">
      <c r="A2039" s="1"/>
      <c r="C2039" s="1"/>
      <c r="D2039" s="15"/>
      <c r="J2039" s="61"/>
    </row>
    <row r="2040" spans="1:10" ht="12.75">
      <c r="A2040" s="1"/>
      <c r="C2040" s="1"/>
      <c r="D2040" s="15"/>
      <c r="J2040" s="61"/>
    </row>
    <row r="2041" spans="1:10" ht="12.75">
      <c r="A2041" s="1"/>
      <c r="C2041" s="1"/>
      <c r="D2041" s="15"/>
      <c r="J2041" s="61"/>
    </row>
    <row r="2042" spans="1:10" ht="12.75">
      <c r="A2042" s="1"/>
      <c r="C2042" s="1"/>
      <c r="D2042" s="15"/>
      <c r="J2042" s="61"/>
    </row>
    <row r="2043" spans="1:10" ht="12.75">
      <c r="A2043" s="1"/>
      <c r="C2043" s="1"/>
      <c r="D2043" s="15"/>
      <c r="J2043" s="61"/>
    </row>
    <row r="2044" spans="1:10" ht="12.75">
      <c r="A2044" s="1"/>
      <c r="C2044" s="1"/>
      <c r="D2044" s="15"/>
      <c r="J2044" s="61"/>
    </row>
    <row r="2045" spans="1:10" ht="12.75">
      <c r="A2045" s="1"/>
      <c r="C2045" s="1"/>
      <c r="D2045" s="15"/>
      <c r="J2045" s="61"/>
    </row>
    <row r="2046" spans="1:10" ht="12.75">
      <c r="A2046" s="1"/>
      <c r="C2046" s="1"/>
      <c r="D2046" s="15"/>
      <c r="J2046" s="61"/>
    </row>
    <row r="2047" spans="1:10" ht="12.75">
      <c r="A2047" s="1"/>
      <c r="C2047" s="1"/>
      <c r="D2047" s="15"/>
      <c r="J2047" s="61"/>
    </row>
    <row r="2048" spans="1:10" ht="12.75">
      <c r="A2048" s="1"/>
      <c r="C2048" s="1"/>
      <c r="D2048" s="15"/>
      <c r="J2048" s="61"/>
    </row>
    <row r="2049" spans="1:10" ht="12.75">
      <c r="A2049" s="1"/>
      <c r="C2049" s="1"/>
      <c r="D2049" s="15"/>
      <c r="J2049" s="61"/>
    </row>
    <row r="2050" spans="1:10" ht="12.75">
      <c r="A2050" s="1"/>
      <c r="C2050" s="1"/>
      <c r="D2050" s="15"/>
      <c r="J2050" s="61"/>
    </row>
    <row r="2051" spans="1:10" ht="12.75">
      <c r="A2051" s="1"/>
      <c r="C2051" s="1"/>
      <c r="D2051" s="15"/>
      <c r="J2051" s="61"/>
    </row>
    <row r="2052" spans="1:10" ht="12.75">
      <c r="A2052" s="1"/>
      <c r="C2052" s="1"/>
      <c r="D2052" s="15"/>
      <c r="J2052" s="61"/>
    </row>
    <row r="2053" spans="1:10" ht="12.75">
      <c r="A2053" s="1"/>
      <c r="C2053" s="1"/>
      <c r="D2053" s="15"/>
      <c r="J2053" s="61"/>
    </row>
    <row r="2054" spans="1:10" ht="12.75">
      <c r="A2054" s="1"/>
      <c r="C2054" s="1"/>
      <c r="D2054" s="15"/>
      <c r="J2054" s="61"/>
    </row>
    <row r="2055" spans="1:10" ht="12.75">
      <c r="A2055" s="1"/>
      <c r="C2055" s="1"/>
      <c r="D2055" s="15"/>
      <c r="J2055" s="61"/>
    </row>
    <row r="2056" spans="1:10" ht="12.75">
      <c r="A2056" s="1"/>
      <c r="C2056" s="1"/>
      <c r="D2056" s="15"/>
      <c r="J2056" s="61"/>
    </row>
    <row r="2057" spans="1:10" ht="12.75">
      <c r="A2057" s="1"/>
      <c r="C2057" s="1"/>
      <c r="D2057" s="15"/>
      <c r="J2057" s="61"/>
    </row>
    <row r="2058" spans="1:10" ht="12.75">
      <c r="A2058" s="1"/>
      <c r="C2058" s="1"/>
      <c r="D2058" s="15"/>
      <c r="J2058" s="61"/>
    </row>
    <row r="2059" spans="1:10" ht="12.75">
      <c r="A2059" s="1"/>
      <c r="C2059" s="1"/>
      <c r="D2059" s="15"/>
      <c r="J2059" s="61"/>
    </row>
    <row r="2060" spans="1:10" ht="12.75">
      <c r="A2060" s="1"/>
      <c r="C2060" s="1"/>
      <c r="D2060" s="15"/>
      <c r="J2060" s="61"/>
    </row>
    <row r="2061" spans="1:10" ht="12.75">
      <c r="A2061" s="1"/>
      <c r="C2061" s="1"/>
      <c r="D2061" s="15"/>
      <c r="J2061" s="61"/>
    </row>
    <row r="2062" spans="1:10" ht="12.75">
      <c r="A2062" s="1"/>
      <c r="C2062" s="1"/>
      <c r="D2062" s="15"/>
      <c r="J2062" s="61"/>
    </row>
    <row r="2063" spans="1:10" ht="12.75">
      <c r="A2063" s="1"/>
      <c r="C2063" s="1"/>
      <c r="D2063" s="15"/>
      <c r="J2063" s="61"/>
    </row>
    <row r="2064" spans="1:10" ht="12.75">
      <c r="A2064" s="1"/>
      <c r="C2064" s="1"/>
      <c r="D2064" s="15"/>
      <c r="J2064" s="61"/>
    </row>
    <row r="2065" spans="1:10" ht="12.75">
      <c r="A2065" s="1"/>
      <c r="C2065" s="1"/>
      <c r="D2065" s="15"/>
      <c r="J2065" s="61"/>
    </row>
    <row r="2066" spans="1:10" ht="12.75">
      <c r="A2066" s="1"/>
      <c r="C2066" s="1"/>
      <c r="D2066" s="15"/>
      <c r="J2066" s="61"/>
    </row>
    <row r="2067" spans="1:10" ht="12.75">
      <c r="A2067" s="1"/>
      <c r="C2067" s="1"/>
      <c r="D2067" s="15"/>
      <c r="J2067" s="61"/>
    </row>
    <row r="2068" spans="1:10" ht="12.75">
      <c r="A2068" s="1"/>
      <c r="C2068" s="1"/>
      <c r="D2068" s="15"/>
      <c r="J2068" s="61"/>
    </row>
    <row r="2069" spans="1:10" ht="12.75">
      <c r="A2069" s="1"/>
      <c r="C2069" s="1"/>
      <c r="D2069" s="15"/>
      <c r="J2069" s="61"/>
    </row>
    <row r="2070" spans="1:10" ht="12.75">
      <c r="A2070" s="1"/>
      <c r="C2070" s="1"/>
      <c r="D2070" s="15"/>
      <c r="J2070" s="61"/>
    </row>
    <row r="2071" spans="1:10" ht="12.75">
      <c r="A2071" s="1"/>
      <c r="C2071" s="1"/>
      <c r="D2071" s="15"/>
      <c r="J2071" s="61"/>
    </row>
    <row r="2072" spans="1:10" ht="12.75">
      <c r="A2072" s="1"/>
      <c r="C2072" s="1"/>
      <c r="D2072" s="15"/>
      <c r="J2072" s="61"/>
    </row>
    <row r="2073" spans="1:10" ht="12.75">
      <c r="A2073" s="1"/>
      <c r="C2073" s="1"/>
      <c r="D2073" s="15"/>
      <c r="J2073" s="61"/>
    </row>
    <row r="2074" spans="1:10" ht="12.75">
      <c r="A2074" s="1"/>
      <c r="C2074" s="1"/>
      <c r="D2074" s="15"/>
      <c r="J2074" s="61"/>
    </row>
    <row r="2075" spans="1:10" ht="12.75">
      <c r="A2075" s="1"/>
      <c r="C2075" s="1"/>
      <c r="D2075" s="15"/>
      <c r="J2075" s="61"/>
    </row>
    <row r="2076" spans="1:10" ht="12.75">
      <c r="A2076" s="1"/>
      <c r="C2076" s="1"/>
      <c r="D2076" s="15"/>
      <c r="J2076" s="61"/>
    </row>
    <row r="2077" spans="1:10" ht="12.75">
      <c r="A2077" s="1"/>
      <c r="C2077" s="1"/>
      <c r="D2077" s="15"/>
      <c r="J2077" s="61"/>
    </row>
    <row r="2078" spans="1:10" ht="12.75">
      <c r="A2078" s="1"/>
      <c r="C2078" s="1"/>
      <c r="D2078" s="15"/>
      <c r="J2078" s="61"/>
    </row>
    <row r="2079" spans="1:10" ht="12.75">
      <c r="A2079" s="1"/>
      <c r="C2079" s="1"/>
      <c r="D2079" s="15"/>
      <c r="J2079" s="61"/>
    </row>
    <row r="2080" spans="1:10" ht="12.75">
      <c r="A2080" s="1"/>
      <c r="C2080" s="1"/>
      <c r="D2080" s="15"/>
      <c r="J2080" s="61"/>
    </row>
    <row r="2081" spans="1:10" ht="12.75">
      <c r="A2081" s="1"/>
      <c r="C2081" s="1"/>
      <c r="D2081" s="15"/>
      <c r="J2081" s="61"/>
    </row>
    <row r="2082" spans="1:10" ht="12.75">
      <c r="A2082" s="1"/>
      <c r="C2082" s="1"/>
      <c r="D2082" s="15"/>
      <c r="J2082" s="61"/>
    </row>
    <row r="2083" spans="1:10" ht="12.75">
      <c r="A2083" s="1"/>
      <c r="C2083" s="1"/>
      <c r="D2083" s="15"/>
      <c r="J2083" s="61"/>
    </row>
    <row r="2084" spans="1:10" ht="12.75">
      <c r="A2084" s="1"/>
      <c r="C2084" s="1"/>
      <c r="D2084" s="15"/>
      <c r="J2084" s="61"/>
    </row>
    <row r="2085" spans="1:10" ht="12.75">
      <c r="A2085" s="1"/>
      <c r="C2085" s="1"/>
      <c r="D2085" s="15"/>
      <c r="J2085" s="61"/>
    </row>
    <row r="2086" spans="1:10" ht="12.75">
      <c r="A2086" s="1"/>
      <c r="C2086" s="1"/>
      <c r="D2086" s="15"/>
      <c r="J2086" s="61"/>
    </row>
    <row r="2087" spans="1:10" ht="12.75">
      <c r="A2087" s="1"/>
      <c r="C2087" s="1"/>
      <c r="D2087" s="15"/>
      <c r="J2087" s="61"/>
    </row>
    <row r="2088" spans="1:10" ht="12.75">
      <c r="A2088" s="1"/>
      <c r="C2088" s="1"/>
      <c r="D2088" s="15"/>
      <c r="J2088" s="61"/>
    </row>
    <row r="2089" spans="1:10" ht="12.75">
      <c r="A2089" s="1"/>
      <c r="C2089" s="1"/>
      <c r="D2089" s="15"/>
      <c r="J2089" s="61"/>
    </row>
    <row r="2090" spans="1:10" ht="12.75">
      <c r="A2090" s="1"/>
      <c r="C2090" s="1"/>
      <c r="D2090" s="15"/>
      <c r="J2090" s="61"/>
    </row>
    <row r="2091" spans="1:10" ht="12.75">
      <c r="A2091" s="1"/>
      <c r="C2091" s="1"/>
      <c r="D2091" s="15"/>
      <c r="J2091" s="61"/>
    </row>
    <row r="2092" spans="1:10" ht="12.75">
      <c r="A2092" s="1"/>
      <c r="C2092" s="1"/>
      <c r="D2092" s="15"/>
      <c r="J2092" s="61"/>
    </row>
    <row r="2093" spans="1:10" ht="12.75">
      <c r="A2093" s="1"/>
      <c r="C2093" s="1"/>
      <c r="D2093" s="15"/>
      <c r="J2093" s="61"/>
    </row>
    <row r="2094" spans="1:10" ht="12.75">
      <c r="A2094" s="1"/>
      <c r="C2094" s="1"/>
      <c r="D2094" s="15"/>
      <c r="J2094" s="61"/>
    </row>
    <row r="2095" spans="1:10" ht="12.75">
      <c r="A2095" s="1"/>
      <c r="C2095" s="1"/>
      <c r="D2095" s="15"/>
      <c r="J2095" s="61"/>
    </row>
    <row r="2096" spans="1:10" ht="12.75">
      <c r="A2096" s="1"/>
      <c r="C2096" s="1"/>
      <c r="D2096" s="15"/>
      <c r="J2096" s="61"/>
    </row>
    <row r="2097" spans="1:10" ht="12.75">
      <c r="A2097" s="1"/>
      <c r="C2097" s="1"/>
      <c r="D2097" s="15"/>
      <c r="J2097" s="61"/>
    </row>
    <row r="2098" spans="1:10" ht="12.75">
      <c r="A2098" s="1"/>
      <c r="C2098" s="1"/>
      <c r="D2098" s="15"/>
      <c r="J2098" s="61"/>
    </row>
    <row r="2099" spans="1:10" ht="12.75">
      <c r="A2099" s="1"/>
      <c r="C2099" s="1"/>
      <c r="D2099" s="15"/>
      <c r="J2099" s="61"/>
    </row>
    <row r="2100" spans="1:10" ht="12.75">
      <c r="A2100" s="1"/>
      <c r="C2100" s="1"/>
      <c r="D2100" s="15"/>
      <c r="J2100" s="61"/>
    </row>
    <row r="2101" spans="1:10" ht="12.75">
      <c r="A2101" s="1"/>
      <c r="C2101" s="1"/>
      <c r="D2101" s="15"/>
      <c r="J2101" s="61"/>
    </row>
    <row r="2102" spans="1:10" ht="12.75">
      <c r="A2102" s="1"/>
      <c r="C2102" s="1"/>
      <c r="D2102" s="15"/>
      <c r="J2102" s="61"/>
    </row>
    <row r="2103" spans="1:10" ht="12.75">
      <c r="A2103" s="1"/>
      <c r="C2103" s="1"/>
      <c r="D2103" s="15"/>
      <c r="J2103" s="61"/>
    </row>
    <row r="2104" spans="1:10" ht="12.75">
      <c r="A2104" s="1"/>
      <c r="C2104" s="1"/>
      <c r="D2104" s="15"/>
      <c r="J2104" s="61"/>
    </row>
    <row r="2105" spans="1:10" ht="12.75">
      <c r="A2105" s="1"/>
      <c r="C2105" s="1"/>
      <c r="D2105" s="15"/>
      <c r="J2105" s="61"/>
    </row>
    <row r="2106" spans="1:10" ht="12.75">
      <c r="A2106" s="1"/>
      <c r="C2106" s="1"/>
      <c r="D2106" s="15"/>
      <c r="J2106" s="61"/>
    </row>
    <row r="2107" spans="1:10" ht="12.75">
      <c r="A2107" s="1"/>
      <c r="C2107" s="1"/>
      <c r="D2107" s="15"/>
      <c r="J2107" s="61"/>
    </row>
    <row r="2108" spans="1:10" ht="12.75">
      <c r="A2108" s="1"/>
      <c r="C2108" s="1"/>
      <c r="D2108" s="15"/>
      <c r="J2108" s="61"/>
    </row>
    <row r="2109" spans="1:10" ht="12.75">
      <c r="A2109" s="1"/>
      <c r="C2109" s="1"/>
      <c r="D2109" s="15"/>
      <c r="J2109" s="61"/>
    </row>
    <row r="2110" spans="1:10" ht="12.75">
      <c r="A2110" s="1"/>
      <c r="C2110" s="1"/>
      <c r="D2110" s="15"/>
      <c r="J2110" s="61"/>
    </row>
    <row r="2111" spans="1:10" ht="12.75">
      <c r="A2111" s="1"/>
      <c r="C2111" s="1"/>
      <c r="D2111" s="15"/>
      <c r="J2111" s="61"/>
    </row>
    <row r="2112" spans="1:10" ht="12.75">
      <c r="A2112" s="1"/>
      <c r="C2112" s="1"/>
      <c r="D2112" s="15"/>
      <c r="J2112" s="61"/>
    </row>
    <row r="2113" spans="1:10" ht="12.75">
      <c r="A2113" s="1"/>
      <c r="C2113" s="1"/>
      <c r="D2113" s="15"/>
      <c r="J2113" s="61"/>
    </row>
    <row r="2114" spans="1:10" ht="12.75">
      <c r="A2114" s="1"/>
      <c r="C2114" s="1"/>
      <c r="D2114" s="15"/>
      <c r="J2114" s="61"/>
    </row>
    <row r="2115" spans="1:10" ht="12.75">
      <c r="A2115" s="1"/>
      <c r="C2115" s="1"/>
      <c r="D2115" s="15"/>
      <c r="J2115" s="61"/>
    </row>
    <row r="2116" spans="1:10" ht="12.75">
      <c r="A2116" s="1"/>
      <c r="C2116" s="1"/>
      <c r="D2116" s="15"/>
      <c r="J2116" s="61"/>
    </row>
    <row r="2117" spans="1:10" ht="12.75">
      <c r="A2117" s="1"/>
      <c r="C2117" s="1"/>
      <c r="D2117" s="15"/>
      <c r="J2117" s="61"/>
    </row>
    <row r="2118" spans="1:10" ht="12.75">
      <c r="A2118" s="1"/>
      <c r="C2118" s="1"/>
      <c r="D2118" s="15"/>
      <c r="J2118" s="61"/>
    </row>
    <row r="2119" spans="1:10" ht="12.75">
      <c r="A2119" s="1"/>
      <c r="C2119" s="1"/>
      <c r="D2119" s="15"/>
      <c r="J2119" s="61"/>
    </row>
    <row r="2120" spans="1:10" ht="12.75">
      <c r="A2120" s="1"/>
      <c r="C2120" s="1"/>
      <c r="D2120" s="15"/>
      <c r="J2120" s="61"/>
    </row>
    <row r="2121" spans="1:10" ht="12.75">
      <c r="A2121" s="1"/>
      <c r="C2121" s="1"/>
      <c r="D2121" s="15"/>
      <c r="J2121" s="61"/>
    </row>
    <row r="2122" spans="1:10" ht="12.75">
      <c r="A2122" s="1"/>
      <c r="C2122" s="1"/>
      <c r="D2122" s="15"/>
      <c r="J2122" s="61"/>
    </row>
    <row r="2123" spans="1:10" ht="12.75">
      <c r="A2123" s="1"/>
      <c r="C2123" s="1"/>
      <c r="D2123" s="15"/>
      <c r="J2123" s="61"/>
    </row>
    <row r="2124" spans="1:10" ht="12.75">
      <c r="A2124" s="1"/>
      <c r="C2124" s="1"/>
      <c r="D2124" s="15"/>
      <c r="J2124" s="61"/>
    </row>
    <row r="2125" spans="1:10" ht="12.75">
      <c r="A2125" s="1"/>
      <c r="C2125" s="1"/>
      <c r="D2125" s="15"/>
      <c r="J2125" s="61"/>
    </row>
    <row r="2126" spans="1:10" ht="12.75">
      <c r="A2126" s="1"/>
      <c r="C2126" s="1"/>
      <c r="D2126" s="15"/>
      <c r="J2126" s="61"/>
    </row>
    <row r="2127" spans="1:10" ht="12.75">
      <c r="A2127" s="1"/>
      <c r="C2127" s="1"/>
      <c r="D2127" s="15"/>
      <c r="J2127" s="61"/>
    </row>
    <row r="2128" spans="1:10" ht="12.75">
      <c r="A2128" s="1"/>
      <c r="C2128" s="1"/>
      <c r="D2128" s="15"/>
      <c r="J2128" s="61"/>
    </row>
    <row r="2129" spans="1:10" ht="12.75">
      <c r="A2129" s="1"/>
      <c r="C2129" s="1"/>
      <c r="D2129" s="15"/>
      <c r="J2129" s="61"/>
    </row>
    <row r="2130" spans="1:10" ht="12.75">
      <c r="A2130" s="1"/>
      <c r="C2130" s="1"/>
      <c r="D2130" s="15"/>
      <c r="J2130" s="61"/>
    </row>
    <row r="2131" spans="1:10" ht="12.75">
      <c r="A2131" s="1"/>
      <c r="C2131" s="1"/>
      <c r="D2131" s="15"/>
      <c r="J2131" s="61"/>
    </row>
    <row r="2132" spans="1:10" ht="12.75">
      <c r="A2132" s="1"/>
      <c r="C2132" s="1"/>
      <c r="D2132" s="15"/>
      <c r="J2132" s="61"/>
    </row>
    <row r="2133" spans="1:10" ht="12.75">
      <c r="A2133" s="1"/>
      <c r="C2133" s="1"/>
      <c r="D2133" s="15"/>
      <c r="J2133" s="61"/>
    </row>
    <row r="2134" spans="1:10" ht="12.75">
      <c r="A2134" s="1"/>
      <c r="C2134" s="1"/>
      <c r="D2134" s="15"/>
      <c r="J2134" s="61"/>
    </row>
    <row r="2135" spans="1:10" ht="12.75">
      <c r="A2135" s="1"/>
      <c r="C2135" s="1"/>
      <c r="D2135" s="15"/>
      <c r="J2135" s="61"/>
    </row>
    <row r="2136" spans="1:10" ht="12.75">
      <c r="A2136" s="1"/>
      <c r="C2136" s="1"/>
      <c r="D2136" s="15"/>
      <c r="J2136" s="61"/>
    </row>
    <row r="2137" spans="1:10" ht="12.75">
      <c r="A2137" s="1"/>
      <c r="C2137" s="1"/>
      <c r="D2137" s="15"/>
      <c r="J2137" s="61"/>
    </row>
    <row r="2138" spans="1:10" ht="12.75">
      <c r="A2138" s="1"/>
      <c r="C2138" s="1"/>
      <c r="D2138" s="15"/>
      <c r="J2138" s="61"/>
    </row>
    <row r="2139" spans="1:10" ht="12.75">
      <c r="A2139" s="1"/>
      <c r="C2139" s="1"/>
      <c r="D2139" s="15"/>
      <c r="J2139" s="61"/>
    </row>
    <row r="2140" spans="1:10" ht="12.75">
      <c r="A2140" s="1"/>
      <c r="C2140" s="1"/>
      <c r="D2140" s="15"/>
      <c r="J2140" s="61"/>
    </row>
    <row r="2141" spans="1:10" ht="12.75">
      <c r="A2141" s="1"/>
      <c r="C2141" s="1"/>
      <c r="D2141" s="15"/>
      <c r="J2141" s="61"/>
    </row>
    <row r="2142" spans="1:10" ht="12.75">
      <c r="A2142" s="1"/>
      <c r="C2142" s="1"/>
      <c r="D2142" s="15"/>
      <c r="J2142" s="61"/>
    </row>
    <row r="2143" spans="1:10" ht="12.75">
      <c r="A2143" s="1"/>
      <c r="C2143" s="1"/>
      <c r="D2143" s="15"/>
      <c r="J2143" s="61"/>
    </row>
    <row r="2144" spans="1:10" ht="12.75">
      <c r="A2144" s="1"/>
      <c r="C2144" s="1"/>
      <c r="D2144" s="15"/>
      <c r="J2144" s="61"/>
    </row>
    <row r="2145" spans="1:10" ht="12.75">
      <c r="A2145" s="1"/>
      <c r="C2145" s="1"/>
      <c r="D2145" s="15"/>
      <c r="J2145" s="61"/>
    </row>
    <row r="2146" spans="1:10" ht="12.75">
      <c r="A2146" s="1"/>
      <c r="C2146" s="1"/>
      <c r="D2146" s="15"/>
      <c r="J2146" s="61"/>
    </row>
    <row r="2147" spans="1:10" ht="12.75">
      <c r="A2147" s="1"/>
      <c r="C2147" s="1"/>
      <c r="D2147" s="15"/>
      <c r="J2147" s="61"/>
    </row>
    <row r="2148" spans="1:10" ht="12.75">
      <c r="A2148" s="1"/>
      <c r="C2148" s="1"/>
      <c r="D2148" s="15"/>
      <c r="J2148" s="61"/>
    </row>
    <row r="2149" spans="1:10" ht="12.75">
      <c r="A2149" s="1"/>
      <c r="C2149" s="1"/>
      <c r="D2149" s="15"/>
      <c r="J2149" s="61"/>
    </row>
    <row r="2150" spans="1:10" ht="12.75">
      <c r="A2150" s="1"/>
      <c r="C2150" s="1"/>
      <c r="D2150" s="15"/>
      <c r="J2150" s="61"/>
    </row>
    <row r="2151" spans="1:10" ht="12.75">
      <c r="A2151" s="1"/>
      <c r="C2151" s="1"/>
      <c r="D2151" s="15"/>
      <c r="J2151" s="61"/>
    </row>
    <row r="2152" spans="1:10" ht="12.75">
      <c r="A2152" s="1"/>
      <c r="C2152" s="1"/>
      <c r="D2152" s="15"/>
      <c r="J2152" s="61"/>
    </row>
    <row r="2153" spans="1:10" ht="12.75">
      <c r="A2153" s="1"/>
      <c r="C2153" s="1"/>
      <c r="D2153" s="15"/>
      <c r="J2153" s="61"/>
    </row>
    <row r="2154" spans="1:10" ht="12.75">
      <c r="A2154" s="1"/>
      <c r="C2154" s="1"/>
      <c r="D2154" s="15"/>
      <c r="J2154" s="61"/>
    </row>
    <row r="2155" spans="1:10" ht="12.75">
      <c r="A2155" s="1"/>
      <c r="C2155" s="1"/>
      <c r="D2155" s="15"/>
      <c r="J2155" s="61"/>
    </row>
    <row r="2156" spans="1:10" ht="12.75">
      <c r="A2156" s="1"/>
      <c r="C2156" s="1"/>
      <c r="D2156" s="15"/>
      <c r="J2156" s="61"/>
    </row>
    <row r="2157" spans="1:10" ht="12.75">
      <c r="A2157" s="1"/>
      <c r="C2157" s="1"/>
      <c r="D2157" s="15"/>
      <c r="J2157" s="61"/>
    </row>
    <row r="2158" spans="1:10" ht="12.75">
      <c r="A2158" s="1"/>
      <c r="C2158" s="1"/>
      <c r="D2158" s="15"/>
      <c r="J2158" s="61"/>
    </row>
    <row r="2159" spans="1:10" ht="12.75">
      <c r="A2159" s="1"/>
      <c r="C2159" s="1"/>
      <c r="D2159" s="15"/>
      <c r="J2159" s="61"/>
    </row>
    <row r="2160" spans="1:10" ht="12.75">
      <c r="A2160" s="1"/>
      <c r="C2160" s="1"/>
      <c r="D2160" s="15"/>
      <c r="J2160" s="61"/>
    </row>
    <row r="2161" spans="1:10" ht="12.75">
      <c r="A2161" s="1"/>
      <c r="C2161" s="1"/>
      <c r="D2161" s="15"/>
      <c r="J2161" s="61"/>
    </row>
    <row r="2162" spans="1:10" ht="12.75">
      <c r="A2162" s="1"/>
      <c r="C2162" s="1"/>
      <c r="D2162" s="15"/>
      <c r="J2162" s="61"/>
    </row>
    <row r="2163" spans="1:10" ht="12.75">
      <c r="A2163" s="1"/>
      <c r="C2163" s="1"/>
      <c r="D2163" s="15"/>
      <c r="J2163" s="61"/>
    </row>
    <row r="2164" spans="1:10" ht="12.75">
      <c r="A2164" s="1"/>
      <c r="C2164" s="1"/>
      <c r="D2164" s="15"/>
      <c r="J2164" s="61"/>
    </row>
    <row r="2165" spans="1:10" ht="12.75">
      <c r="A2165" s="1"/>
      <c r="C2165" s="1"/>
      <c r="D2165" s="15"/>
      <c r="J2165" s="61"/>
    </row>
    <row r="2166" spans="1:10" ht="12.75">
      <c r="A2166" s="1"/>
      <c r="C2166" s="1"/>
      <c r="D2166" s="15"/>
      <c r="J2166" s="61"/>
    </row>
    <row r="2167" spans="1:10" ht="12.75">
      <c r="A2167" s="1"/>
      <c r="C2167" s="1"/>
      <c r="D2167" s="15"/>
      <c r="J2167" s="61"/>
    </row>
    <row r="2168" spans="1:10" ht="12.75">
      <c r="A2168" s="1"/>
      <c r="C2168" s="1"/>
      <c r="D2168" s="15"/>
      <c r="J2168" s="61"/>
    </row>
    <row r="2169" spans="1:10" ht="12.75">
      <c r="A2169" s="1"/>
      <c r="C2169" s="1"/>
      <c r="D2169" s="15"/>
      <c r="J2169" s="61"/>
    </row>
    <row r="2170" spans="1:10" ht="12.75">
      <c r="A2170" s="1"/>
      <c r="C2170" s="1"/>
      <c r="D2170" s="15"/>
      <c r="J2170" s="61"/>
    </row>
    <row r="2171" spans="1:10" ht="12.75">
      <c r="A2171" s="1"/>
      <c r="C2171" s="1"/>
      <c r="D2171" s="15"/>
      <c r="J2171" s="61"/>
    </row>
    <row r="2172" spans="1:10" ht="12.75">
      <c r="A2172" s="1"/>
      <c r="C2172" s="1"/>
      <c r="D2172" s="15"/>
      <c r="J2172" s="61"/>
    </row>
    <row r="2173" spans="1:10" ht="12.75">
      <c r="A2173" s="1"/>
      <c r="C2173" s="1"/>
      <c r="D2173" s="15"/>
      <c r="J2173" s="61"/>
    </row>
    <row r="2174" spans="1:10" ht="12.75">
      <c r="A2174" s="1"/>
      <c r="C2174" s="1"/>
      <c r="D2174" s="15"/>
      <c r="J2174" s="61"/>
    </row>
    <row r="2175" spans="1:10" ht="12.75">
      <c r="A2175" s="1"/>
      <c r="C2175" s="1"/>
      <c r="D2175" s="15"/>
      <c r="J2175" s="61"/>
    </row>
    <row r="2176" spans="1:10" ht="12.75">
      <c r="A2176" s="1"/>
      <c r="C2176" s="1"/>
      <c r="D2176" s="15"/>
      <c r="J2176" s="61"/>
    </row>
    <row r="2177" spans="1:10" ht="12.75">
      <c r="A2177" s="1"/>
      <c r="C2177" s="1"/>
      <c r="D2177" s="15"/>
      <c r="J2177" s="61"/>
    </row>
    <row r="2178" spans="1:10" ht="12.75">
      <c r="A2178" s="1"/>
      <c r="C2178" s="1"/>
      <c r="D2178" s="15"/>
      <c r="J2178" s="61"/>
    </row>
    <row r="2179" spans="1:10" ht="12.75">
      <c r="A2179" s="1"/>
      <c r="C2179" s="1"/>
      <c r="D2179" s="15"/>
      <c r="J2179" s="61"/>
    </row>
    <row r="2180" spans="1:10" ht="12.75">
      <c r="A2180" s="1"/>
      <c r="C2180" s="1"/>
      <c r="D2180" s="15"/>
      <c r="J2180" s="61"/>
    </row>
    <row r="2181" spans="1:10" ht="12.75">
      <c r="A2181" s="1"/>
      <c r="C2181" s="1"/>
      <c r="D2181" s="15"/>
      <c r="J2181" s="61"/>
    </row>
    <row r="2182" spans="1:10" ht="12.75">
      <c r="A2182" s="1"/>
      <c r="C2182" s="1"/>
      <c r="D2182" s="15"/>
      <c r="J2182" s="61"/>
    </row>
    <row r="2183" spans="1:10" ht="12.75">
      <c r="A2183" s="1"/>
      <c r="C2183" s="1"/>
      <c r="D2183" s="15"/>
      <c r="J2183" s="61"/>
    </row>
    <row r="2184" spans="1:10" ht="12.75">
      <c r="A2184" s="1"/>
      <c r="C2184" s="1"/>
      <c r="D2184" s="15"/>
      <c r="J2184" s="61"/>
    </row>
    <row r="2185" spans="1:10" ht="12.75">
      <c r="A2185" s="1"/>
      <c r="C2185" s="1"/>
      <c r="D2185" s="15"/>
      <c r="J2185" s="61"/>
    </row>
    <row r="2186" spans="1:10" ht="12.75">
      <c r="A2186" s="1"/>
      <c r="C2186" s="1"/>
      <c r="D2186" s="15"/>
      <c r="J2186" s="61"/>
    </row>
    <row r="2187" spans="1:10" ht="12.75">
      <c r="A2187" s="1"/>
      <c r="C2187" s="1"/>
      <c r="D2187" s="15"/>
      <c r="J2187" s="61"/>
    </row>
    <row r="2188" spans="1:10" ht="12.75">
      <c r="A2188" s="1"/>
      <c r="C2188" s="1"/>
      <c r="D2188" s="15"/>
      <c r="J2188" s="61"/>
    </row>
    <row r="2189" spans="1:10" ht="12.75">
      <c r="A2189" s="1"/>
      <c r="C2189" s="1"/>
      <c r="D2189" s="15"/>
      <c r="J2189" s="61"/>
    </row>
    <row r="2190" spans="1:10" ht="12.75">
      <c r="A2190" s="1"/>
      <c r="C2190" s="1"/>
      <c r="D2190" s="15"/>
      <c r="J2190" s="61"/>
    </row>
    <row r="2191" spans="1:10" ht="12.75">
      <c r="A2191" s="1"/>
      <c r="C2191" s="1"/>
      <c r="D2191" s="15"/>
      <c r="J2191" s="61"/>
    </row>
    <row r="2192" spans="1:10" ht="12.75">
      <c r="A2192" s="1"/>
      <c r="C2192" s="1"/>
      <c r="D2192" s="15"/>
      <c r="J2192" s="61"/>
    </row>
    <row r="2193" spans="1:10" ht="12.75">
      <c r="A2193" s="1"/>
      <c r="C2193" s="1"/>
      <c r="D2193" s="15"/>
      <c r="J2193" s="61"/>
    </row>
    <row r="2194" spans="1:10" ht="12.75">
      <c r="A2194" s="1"/>
      <c r="C2194" s="1"/>
      <c r="D2194" s="15"/>
      <c r="J2194" s="61"/>
    </row>
    <row r="2195" spans="1:10" ht="12.75">
      <c r="A2195" s="1"/>
      <c r="C2195" s="1"/>
      <c r="D2195" s="15"/>
      <c r="J2195" s="61"/>
    </row>
    <row r="2196" spans="1:10" ht="12.75">
      <c r="A2196" s="1"/>
      <c r="C2196" s="1"/>
      <c r="D2196" s="15"/>
      <c r="J2196" s="61"/>
    </row>
    <row r="2197" spans="1:10" ht="12.75">
      <c r="A2197" s="1"/>
      <c r="C2197" s="1"/>
      <c r="D2197" s="15"/>
      <c r="J2197" s="61"/>
    </row>
    <row r="2198" spans="1:10" ht="12.75">
      <c r="A2198" s="1"/>
      <c r="C2198" s="1"/>
      <c r="D2198" s="15"/>
      <c r="J2198" s="61"/>
    </row>
    <row r="2199" spans="1:10" ht="12.75">
      <c r="A2199" s="1"/>
      <c r="C2199" s="1"/>
      <c r="D2199" s="15"/>
      <c r="J2199" s="61"/>
    </row>
    <row r="2200" spans="1:10" ht="12.75">
      <c r="A2200" s="1"/>
      <c r="C2200" s="1"/>
      <c r="D2200" s="15"/>
      <c r="J2200" s="61"/>
    </row>
    <row r="2201" spans="1:10" ht="12.75">
      <c r="A2201" s="1"/>
      <c r="C2201" s="1"/>
      <c r="D2201" s="15"/>
      <c r="J2201" s="61"/>
    </row>
    <row r="2202" spans="1:10" ht="12.75">
      <c r="A2202" s="1"/>
      <c r="C2202" s="1"/>
      <c r="D2202" s="15"/>
      <c r="J2202" s="61"/>
    </row>
    <row r="2203" spans="1:10" ht="12.75">
      <c r="A2203" s="1"/>
      <c r="C2203" s="1"/>
      <c r="D2203" s="15"/>
      <c r="J2203" s="61"/>
    </row>
    <row r="2204" spans="1:10" ht="12.75">
      <c r="A2204" s="1"/>
      <c r="C2204" s="1"/>
      <c r="D2204" s="15"/>
      <c r="J2204" s="61"/>
    </row>
    <row r="2205" spans="1:10" ht="12.75">
      <c r="A2205" s="1"/>
      <c r="C2205" s="1"/>
      <c r="D2205" s="15"/>
      <c r="J2205" s="61"/>
    </row>
    <row r="2206" spans="1:10" ht="12.75">
      <c r="A2206" s="1"/>
      <c r="C2206" s="1"/>
      <c r="D2206" s="15"/>
      <c r="J2206" s="61"/>
    </row>
    <row r="2207" spans="1:10" ht="12.75">
      <c r="A2207" s="1"/>
      <c r="C2207" s="1"/>
      <c r="D2207" s="15"/>
      <c r="J2207" s="61"/>
    </row>
    <row r="2208" spans="1:10" ht="12.75">
      <c r="A2208" s="1"/>
      <c r="C2208" s="1"/>
      <c r="D2208" s="15"/>
      <c r="J2208" s="61"/>
    </row>
    <row r="2209" spans="1:10" ht="12.75">
      <c r="A2209" s="1"/>
      <c r="C2209" s="1"/>
      <c r="D2209" s="15"/>
      <c r="J2209" s="61"/>
    </row>
    <row r="2210" spans="1:10" ht="12.75">
      <c r="A2210" s="1"/>
      <c r="C2210" s="1"/>
      <c r="D2210" s="15"/>
      <c r="J2210" s="61"/>
    </row>
    <row r="2211" spans="1:10" ht="12.75">
      <c r="A2211" s="1"/>
      <c r="C2211" s="1"/>
      <c r="D2211" s="15"/>
      <c r="J2211" s="61"/>
    </row>
    <row r="2212" spans="1:10" ht="12.75">
      <c r="A2212" s="1"/>
      <c r="C2212" s="1"/>
      <c r="D2212" s="15"/>
      <c r="J2212" s="61"/>
    </row>
    <row r="2213" spans="1:10" ht="12.75">
      <c r="A2213" s="1"/>
      <c r="C2213" s="1"/>
      <c r="D2213" s="15"/>
      <c r="J2213" s="61"/>
    </row>
    <row r="2214" spans="1:10" ht="12.75">
      <c r="A2214" s="1"/>
      <c r="C2214" s="1"/>
      <c r="D2214" s="15"/>
      <c r="J2214" s="61"/>
    </row>
    <row r="2215" spans="1:10" ht="12.75">
      <c r="A2215" s="1"/>
      <c r="C2215" s="1"/>
      <c r="D2215" s="15"/>
      <c r="J2215" s="61"/>
    </row>
    <row r="2216" spans="1:10" ht="12.75">
      <c r="A2216" s="1"/>
      <c r="C2216" s="1"/>
      <c r="D2216" s="15"/>
      <c r="J2216" s="61"/>
    </row>
    <row r="2217" spans="1:10" ht="12.75">
      <c r="A2217" s="1"/>
      <c r="C2217" s="1"/>
      <c r="D2217" s="15"/>
      <c r="J2217" s="61"/>
    </row>
    <row r="2218" spans="1:10" ht="12.75">
      <c r="A2218" s="1"/>
      <c r="C2218" s="1"/>
      <c r="D2218" s="15"/>
      <c r="J2218" s="61"/>
    </row>
    <row r="2219" spans="1:10" ht="12.75">
      <c r="A2219" s="1"/>
      <c r="C2219" s="1"/>
      <c r="D2219" s="15"/>
      <c r="J2219" s="61"/>
    </row>
    <row r="2220" spans="1:10" ht="12.75">
      <c r="A2220" s="1"/>
      <c r="C2220" s="1"/>
      <c r="D2220" s="15"/>
      <c r="J2220" s="61"/>
    </row>
    <row r="2221" spans="1:10" ht="12.75">
      <c r="A2221" s="1"/>
      <c r="C2221" s="1"/>
      <c r="D2221" s="15"/>
      <c r="J2221" s="61"/>
    </row>
    <row r="2222" spans="1:10" ht="12.75">
      <c r="A2222" s="1"/>
      <c r="C2222" s="1"/>
      <c r="D2222" s="15"/>
      <c r="J2222" s="61"/>
    </row>
    <row r="2223" spans="1:10" ht="12.75">
      <c r="A2223" s="1"/>
      <c r="C2223" s="1"/>
      <c r="D2223" s="15"/>
      <c r="J2223" s="61"/>
    </row>
    <row r="2224" spans="1:10" ht="12.75">
      <c r="A2224" s="1"/>
      <c r="C2224" s="1"/>
      <c r="D2224" s="15"/>
      <c r="J2224" s="61"/>
    </row>
    <row r="2225" spans="1:10" ht="12.75">
      <c r="A2225" s="1"/>
      <c r="C2225" s="1"/>
      <c r="D2225" s="15"/>
      <c r="J2225" s="61"/>
    </row>
    <row r="2226" spans="1:10" ht="12.75">
      <c r="A2226" s="1"/>
      <c r="C2226" s="1"/>
      <c r="D2226" s="15"/>
      <c r="J2226" s="61"/>
    </row>
    <row r="2227" spans="1:10" ht="12.75">
      <c r="A2227" s="1"/>
      <c r="C2227" s="1"/>
      <c r="D2227" s="15"/>
      <c r="J2227" s="61"/>
    </row>
    <row r="2228" spans="1:10" ht="12.75">
      <c r="A2228" s="1"/>
      <c r="C2228" s="1"/>
      <c r="D2228" s="15"/>
      <c r="J2228" s="61"/>
    </row>
    <row r="2229" spans="1:10" ht="12.75">
      <c r="A2229" s="1"/>
      <c r="C2229" s="1"/>
      <c r="D2229" s="15"/>
      <c r="J2229" s="61"/>
    </row>
    <row r="2230" spans="1:10" ht="12.75">
      <c r="A2230" s="1"/>
      <c r="C2230" s="1"/>
      <c r="D2230" s="15"/>
      <c r="J2230" s="61"/>
    </row>
    <row r="2231" spans="1:10" ht="12.75">
      <c r="A2231" s="1"/>
      <c r="C2231" s="1"/>
      <c r="D2231" s="15"/>
      <c r="J2231" s="61"/>
    </row>
    <row r="2232" spans="1:10" ht="12.75">
      <c r="A2232" s="1"/>
      <c r="C2232" s="1"/>
      <c r="D2232" s="15"/>
      <c r="J2232" s="61"/>
    </row>
    <row r="2233" spans="1:10" ht="12.75">
      <c r="A2233" s="1"/>
      <c r="C2233" s="1"/>
      <c r="D2233" s="15"/>
      <c r="J2233" s="61"/>
    </row>
    <row r="2234" spans="1:10" ht="12.75">
      <c r="A2234" s="1"/>
      <c r="C2234" s="1"/>
      <c r="D2234" s="15"/>
      <c r="J2234" s="61"/>
    </row>
    <row r="2235" spans="1:10" ht="12.75">
      <c r="A2235" s="1"/>
      <c r="C2235" s="1"/>
      <c r="D2235" s="15"/>
      <c r="J2235" s="61"/>
    </row>
    <row r="2236" spans="1:10" ht="12.75">
      <c r="A2236" s="1"/>
      <c r="C2236" s="1"/>
      <c r="D2236" s="15"/>
      <c r="J2236" s="61"/>
    </row>
    <row r="2237" spans="1:10" ht="12.75">
      <c r="A2237" s="1"/>
      <c r="C2237" s="1"/>
      <c r="D2237" s="15"/>
      <c r="J2237" s="61"/>
    </row>
    <row r="2238" spans="1:10" ht="12.75">
      <c r="A2238" s="1"/>
      <c r="C2238" s="1"/>
      <c r="D2238" s="15"/>
      <c r="J2238" s="61"/>
    </row>
    <row r="2239" spans="1:10" ht="12.75">
      <c r="A2239" s="1"/>
      <c r="C2239" s="1"/>
      <c r="D2239" s="15"/>
      <c r="J2239" s="61"/>
    </row>
    <row r="2240" spans="1:10" ht="12.75">
      <c r="A2240" s="1"/>
      <c r="C2240" s="1"/>
      <c r="D2240" s="15"/>
      <c r="J2240" s="61"/>
    </row>
    <row r="2241" spans="1:10" ht="12.75">
      <c r="A2241" s="1"/>
      <c r="C2241" s="1"/>
      <c r="D2241" s="15"/>
      <c r="J2241" s="61"/>
    </row>
    <row r="2242" spans="1:10" ht="12.75">
      <c r="A2242" s="1"/>
      <c r="C2242" s="1"/>
      <c r="D2242" s="15"/>
      <c r="J2242" s="61"/>
    </row>
    <row r="2243" spans="1:10" ht="12.75">
      <c r="A2243" s="1"/>
      <c r="C2243" s="1"/>
      <c r="D2243" s="15"/>
      <c r="J2243" s="61"/>
    </row>
    <row r="2244" spans="1:10" ht="12.75">
      <c r="A2244" s="1"/>
      <c r="C2244" s="1"/>
      <c r="D2244" s="15"/>
      <c r="J2244" s="61"/>
    </row>
    <row r="2245" spans="1:10" ht="12.75">
      <c r="A2245" s="1"/>
      <c r="C2245" s="1"/>
      <c r="D2245" s="15"/>
      <c r="J2245" s="61"/>
    </row>
    <row r="2246" spans="1:10" ht="12.75">
      <c r="A2246" s="1"/>
      <c r="C2246" s="1"/>
      <c r="D2246" s="15"/>
      <c r="J2246" s="61"/>
    </row>
    <row r="2247" spans="1:10" ht="12.75">
      <c r="A2247" s="1"/>
      <c r="C2247" s="1"/>
      <c r="D2247" s="15"/>
      <c r="J2247" s="61"/>
    </row>
    <row r="2248" spans="1:10" ht="12.75">
      <c r="A2248" s="1"/>
      <c r="C2248" s="1"/>
      <c r="D2248" s="15"/>
      <c r="J2248" s="61"/>
    </row>
    <row r="2249" spans="1:10" ht="12.75">
      <c r="A2249" s="1"/>
      <c r="C2249" s="1"/>
      <c r="D2249" s="15"/>
      <c r="J2249" s="61"/>
    </row>
    <row r="2250" spans="1:10" ht="12.75">
      <c r="A2250" s="1"/>
      <c r="C2250" s="1"/>
      <c r="D2250" s="15"/>
      <c r="J2250" s="61"/>
    </row>
    <row r="2251" spans="1:10" ht="12.75">
      <c r="A2251" s="1"/>
      <c r="C2251" s="1"/>
      <c r="D2251" s="15"/>
      <c r="J2251" s="61"/>
    </row>
    <row r="2252" spans="1:10" ht="12.75">
      <c r="A2252" s="1"/>
      <c r="C2252" s="1"/>
      <c r="D2252" s="15"/>
      <c r="J2252" s="61"/>
    </row>
    <row r="2253" spans="1:10" ht="12.75">
      <c r="A2253" s="1"/>
      <c r="C2253" s="1"/>
      <c r="D2253" s="15"/>
      <c r="J2253" s="61"/>
    </row>
    <row r="2254" spans="1:10" ht="12.75">
      <c r="A2254" s="1"/>
      <c r="C2254" s="1"/>
      <c r="D2254" s="15"/>
      <c r="J2254" s="61"/>
    </row>
    <row r="2255" spans="1:10" ht="12.75">
      <c r="A2255" s="1"/>
      <c r="C2255" s="1"/>
      <c r="D2255" s="15"/>
      <c r="J2255" s="61"/>
    </row>
    <row r="2256" spans="1:10" ht="12.75">
      <c r="A2256" s="1"/>
      <c r="C2256" s="1"/>
      <c r="D2256" s="15"/>
      <c r="J2256" s="61"/>
    </row>
    <row r="2257" spans="1:10" ht="12.75">
      <c r="A2257" s="1"/>
      <c r="C2257" s="1"/>
      <c r="D2257" s="15"/>
      <c r="J2257" s="61"/>
    </row>
    <row r="2258" spans="1:10" ht="12.75">
      <c r="A2258" s="1"/>
      <c r="C2258" s="1"/>
      <c r="D2258" s="15"/>
      <c r="J2258" s="61"/>
    </row>
    <row r="2259" spans="1:10" ht="12.75">
      <c r="A2259" s="1"/>
      <c r="C2259" s="1"/>
      <c r="D2259" s="15"/>
      <c r="J2259" s="61"/>
    </row>
    <row r="2260" spans="1:10" ht="12.75">
      <c r="A2260" s="1"/>
      <c r="C2260" s="1"/>
      <c r="D2260" s="15"/>
      <c r="J2260" s="61"/>
    </row>
    <row r="2261" spans="1:10" ht="12.75">
      <c r="A2261" s="1"/>
      <c r="C2261" s="1"/>
      <c r="D2261" s="15"/>
      <c r="J2261" s="61"/>
    </row>
    <row r="2262" spans="1:10" ht="12.75">
      <c r="A2262" s="1"/>
      <c r="C2262" s="1"/>
      <c r="D2262" s="15"/>
      <c r="J2262" s="61"/>
    </row>
    <row r="2263" spans="1:10" ht="12.75">
      <c r="A2263" s="1"/>
      <c r="C2263" s="1"/>
      <c r="D2263" s="15"/>
      <c r="J2263" s="61"/>
    </row>
    <row r="2264" spans="1:10" ht="12.75">
      <c r="A2264" s="1"/>
      <c r="C2264" s="1"/>
      <c r="D2264" s="15"/>
      <c r="J2264" s="61"/>
    </row>
    <row r="2265" spans="1:10" ht="12.75">
      <c r="A2265" s="1"/>
      <c r="C2265" s="1"/>
      <c r="D2265" s="15"/>
      <c r="J2265" s="61"/>
    </row>
    <row r="2266" spans="1:10" ht="12.75">
      <c r="A2266" s="1"/>
      <c r="C2266" s="1"/>
      <c r="D2266" s="15"/>
      <c r="J2266" s="61"/>
    </row>
    <row r="2267" spans="1:10" ht="12.75">
      <c r="A2267" s="1"/>
      <c r="C2267" s="1"/>
      <c r="D2267" s="15"/>
      <c r="J2267" s="61"/>
    </row>
    <row r="2268" spans="1:10" ht="12.75">
      <c r="A2268" s="1"/>
      <c r="C2268" s="1"/>
      <c r="D2268" s="15"/>
      <c r="J2268" s="61"/>
    </row>
    <row r="2269" spans="1:10" ht="12.75">
      <c r="A2269" s="1"/>
      <c r="C2269" s="1"/>
      <c r="D2269" s="15"/>
      <c r="J2269" s="61"/>
    </row>
    <row r="2270" spans="1:10" ht="12.75">
      <c r="A2270" s="1"/>
      <c r="C2270" s="1"/>
      <c r="D2270" s="15"/>
      <c r="J2270" s="61"/>
    </row>
    <row r="2271" spans="1:10" ht="12.75">
      <c r="A2271" s="1"/>
      <c r="C2271" s="1"/>
      <c r="D2271" s="15"/>
      <c r="J2271" s="61"/>
    </row>
    <row r="2272" spans="1:10" ht="12.75">
      <c r="A2272" s="1"/>
      <c r="C2272" s="1"/>
      <c r="D2272" s="15"/>
      <c r="J2272" s="61"/>
    </row>
    <row r="2273" spans="1:10" ht="12.75">
      <c r="A2273" s="1"/>
      <c r="C2273" s="1"/>
      <c r="D2273" s="15"/>
      <c r="J2273" s="61"/>
    </row>
    <row r="2274" spans="1:10" ht="12.75">
      <c r="A2274" s="1"/>
      <c r="C2274" s="1"/>
      <c r="D2274" s="15"/>
      <c r="J2274" s="61"/>
    </row>
    <row r="2275" spans="1:10" ht="12.75">
      <c r="A2275" s="1"/>
      <c r="C2275" s="1"/>
      <c r="D2275" s="15"/>
      <c r="J2275" s="61"/>
    </row>
    <row r="2276" spans="1:10" ht="12.75">
      <c r="A2276" s="1"/>
      <c r="C2276" s="1"/>
      <c r="D2276" s="15"/>
      <c r="J2276" s="61"/>
    </row>
    <row r="2277" spans="1:10" ht="12.75">
      <c r="A2277" s="1"/>
      <c r="C2277" s="1"/>
      <c r="D2277" s="15"/>
      <c r="J2277" s="61"/>
    </row>
    <row r="2278" spans="1:10" ht="12.75">
      <c r="A2278" s="1"/>
      <c r="C2278" s="1"/>
      <c r="D2278" s="15"/>
      <c r="J2278" s="61"/>
    </row>
    <row r="2279" spans="1:10" ht="12.75">
      <c r="A2279" s="1"/>
      <c r="C2279" s="1"/>
      <c r="D2279" s="15"/>
      <c r="J2279" s="61"/>
    </row>
    <row r="2280" spans="1:10" ht="12.75">
      <c r="A2280" s="1"/>
      <c r="C2280" s="1"/>
      <c r="D2280" s="15"/>
      <c r="J2280" s="61"/>
    </row>
    <row r="2281" spans="1:10" ht="12.75">
      <c r="A2281" s="1"/>
      <c r="C2281" s="1"/>
      <c r="D2281" s="15"/>
      <c r="J2281" s="61"/>
    </row>
    <row r="2282" spans="1:10" ht="12.75">
      <c r="A2282" s="1"/>
      <c r="C2282" s="1"/>
      <c r="D2282" s="15"/>
      <c r="J2282" s="61"/>
    </row>
    <row r="2283" spans="1:10" ht="12.75">
      <c r="A2283" s="1"/>
      <c r="C2283" s="1"/>
      <c r="D2283" s="15"/>
      <c r="J2283" s="61"/>
    </row>
    <row r="2284" spans="1:10" ht="12.75">
      <c r="A2284" s="1"/>
      <c r="C2284" s="1"/>
      <c r="D2284" s="15"/>
      <c r="J2284" s="61"/>
    </row>
    <row r="2285" spans="1:10" ht="12.75">
      <c r="A2285" s="1"/>
      <c r="C2285" s="1"/>
      <c r="D2285" s="15"/>
      <c r="J2285" s="61"/>
    </row>
    <row r="2286" spans="1:10" ht="12.75">
      <c r="A2286" s="1"/>
      <c r="C2286" s="1"/>
      <c r="D2286" s="15"/>
      <c r="J2286" s="61"/>
    </row>
    <row r="2287" spans="1:10" ht="12.75">
      <c r="A2287" s="1"/>
      <c r="C2287" s="1"/>
      <c r="D2287" s="15"/>
      <c r="J2287" s="61"/>
    </row>
    <row r="2288" spans="1:10" ht="12.75">
      <c r="A2288" s="1"/>
      <c r="C2288" s="1"/>
      <c r="D2288" s="15"/>
      <c r="J2288" s="61"/>
    </row>
    <row r="2289" spans="1:10" ht="12.75">
      <c r="A2289" s="1"/>
      <c r="C2289" s="1"/>
      <c r="D2289" s="15"/>
      <c r="J2289" s="61"/>
    </row>
    <row r="2290" spans="1:10" ht="12.75">
      <c r="A2290" s="1"/>
      <c r="C2290" s="1"/>
      <c r="D2290" s="15"/>
      <c r="J2290" s="61"/>
    </row>
    <row r="2291" spans="1:10" ht="12.75">
      <c r="A2291" s="1"/>
      <c r="C2291" s="1"/>
      <c r="D2291" s="15"/>
      <c r="J2291" s="61"/>
    </row>
    <row r="2292" spans="1:10" ht="12.75">
      <c r="A2292" s="1"/>
      <c r="C2292" s="1"/>
      <c r="D2292" s="15"/>
      <c r="J2292" s="61"/>
    </row>
    <row r="2293" spans="1:10" ht="12.75">
      <c r="A2293" s="1"/>
      <c r="C2293" s="1"/>
      <c r="D2293" s="15"/>
      <c r="J2293" s="61"/>
    </row>
    <row r="2294" spans="1:10" ht="12.75">
      <c r="A2294" s="1"/>
      <c r="C2294" s="1"/>
      <c r="D2294" s="15"/>
      <c r="J2294" s="61"/>
    </row>
    <row r="2295" spans="1:10" ht="12.75">
      <c r="A2295" s="1"/>
      <c r="C2295" s="1"/>
      <c r="D2295" s="15"/>
      <c r="J2295" s="61"/>
    </row>
    <row r="2296" spans="1:10" ht="12.75">
      <c r="A2296" s="1"/>
      <c r="C2296" s="1"/>
      <c r="D2296" s="15"/>
      <c r="J2296" s="61"/>
    </row>
    <row r="2297" spans="1:10" ht="12.75">
      <c r="A2297" s="1"/>
      <c r="C2297" s="1"/>
      <c r="D2297" s="15"/>
      <c r="J2297" s="61"/>
    </row>
    <row r="2298" spans="1:10" ht="12.75">
      <c r="A2298" s="1"/>
      <c r="C2298" s="1"/>
      <c r="D2298" s="15"/>
      <c r="J2298" s="61"/>
    </row>
    <row r="2299" spans="1:10" ht="12.75">
      <c r="A2299" s="1"/>
      <c r="C2299" s="1"/>
      <c r="D2299" s="15"/>
      <c r="J2299" s="61"/>
    </row>
    <row r="2300" spans="1:10" ht="12.75">
      <c r="A2300" s="1"/>
      <c r="C2300" s="1"/>
      <c r="D2300" s="15"/>
      <c r="J2300" s="61"/>
    </row>
    <row r="2301" spans="1:10" ht="12.75">
      <c r="A2301" s="1"/>
      <c r="C2301" s="1"/>
      <c r="D2301" s="15"/>
      <c r="J2301" s="61"/>
    </row>
    <row r="2302" spans="1:10" ht="12.75">
      <c r="A2302" s="1"/>
      <c r="C2302" s="1"/>
      <c r="D2302" s="15"/>
      <c r="J2302" s="61"/>
    </row>
    <row r="2303" spans="1:10" ht="12.75">
      <c r="A2303" s="1"/>
      <c r="C2303" s="1"/>
      <c r="D2303" s="15"/>
      <c r="J2303" s="61"/>
    </row>
    <row r="2304" spans="1:10" ht="12.75">
      <c r="A2304" s="1"/>
      <c r="C2304" s="1"/>
      <c r="D2304" s="15"/>
      <c r="J2304" s="61"/>
    </row>
    <row r="2305" spans="1:10" ht="12.75">
      <c r="A2305" s="1"/>
      <c r="C2305" s="1"/>
      <c r="D2305" s="15"/>
      <c r="J2305" s="61"/>
    </row>
    <row r="2306" spans="1:10" ht="12.75">
      <c r="A2306" s="1"/>
      <c r="C2306" s="1"/>
      <c r="D2306" s="15"/>
      <c r="J2306" s="61"/>
    </row>
    <row r="2307" spans="1:10" ht="12.75">
      <c r="A2307" s="1"/>
      <c r="C2307" s="1"/>
      <c r="D2307" s="15"/>
      <c r="J2307" s="61"/>
    </row>
    <row r="2308" spans="1:10" ht="12.75">
      <c r="A2308" s="1"/>
      <c r="C2308" s="1"/>
      <c r="D2308" s="15"/>
      <c r="J2308" s="61"/>
    </row>
    <row r="2309" spans="1:10" ht="12.75">
      <c r="A2309" s="1"/>
      <c r="C2309" s="1"/>
      <c r="D2309" s="15"/>
      <c r="J2309" s="61"/>
    </row>
    <row r="2310" spans="1:10" ht="12.75">
      <c r="A2310" s="1"/>
      <c r="C2310" s="1"/>
      <c r="D2310" s="15"/>
      <c r="J2310" s="61"/>
    </row>
    <row r="2311" spans="1:10" ht="12.75">
      <c r="A2311" s="1"/>
      <c r="C2311" s="1"/>
      <c r="D2311" s="15"/>
      <c r="J2311" s="61"/>
    </row>
    <row r="2312" spans="1:10" ht="12.75">
      <c r="A2312" s="1"/>
      <c r="C2312" s="1"/>
      <c r="D2312" s="15"/>
      <c r="J2312" s="61"/>
    </row>
    <row r="2313" spans="1:10" ht="12.75">
      <c r="A2313" s="1"/>
      <c r="C2313" s="1"/>
      <c r="D2313" s="15"/>
      <c r="J2313" s="61"/>
    </row>
    <row r="2314" spans="1:10" ht="12.75">
      <c r="A2314" s="1"/>
      <c r="C2314" s="1"/>
      <c r="D2314" s="15"/>
      <c r="J2314" s="61"/>
    </row>
    <row r="2315" spans="1:10" ht="12.75">
      <c r="A2315" s="1"/>
      <c r="C2315" s="1"/>
      <c r="D2315" s="15"/>
      <c r="J2315" s="61"/>
    </row>
    <row r="2316" spans="1:10" ht="12.75">
      <c r="A2316" s="1"/>
      <c r="C2316" s="1"/>
      <c r="D2316" s="15"/>
      <c r="J2316" s="61"/>
    </row>
    <row r="2317" spans="1:10" ht="12.75">
      <c r="A2317" s="1"/>
      <c r="C2317" s="1"/>
      <c r="D2317" s="15"/>
      <c r="J2317" s="61"/>
    </row>
    <row r="2318" spans="1:10" ht="12.75">
      <c r="A2318" s="1"/>
      <c r="C2318" s="1"/>
      <c r="D2318" s="15"/>
      <c r="J2318" s="61"/>
    </row>
    <row r="2319" spans="1:10" ht="12.75">
      <c r="A2319" s="1"/>
      <c r="C2319" s="1"/>
      <c r="D2319" s="15"/>
      <c r="J2319" s="61"/>
    </row>
    <row r="2320" spans="1:10" ht="12.75">
      <c r="A2320" s="1"/>
      <c r="C2320" s="1"/>
      <c r="D2320" s="15"/>
      <c r="J2320" s="61"/>
    </row>
    <row r="2321" spans="1:10" ht="12.75">
      <c r="A2321" s="1"/>
      <c r="C2321" s="1"/>
      <c r="D2321" s="15"/>
      <c r="J2321" s="61"/>
    </row>
    <row r="2322" spans="1:10" ht="12.75">
      <c r="A2322" s="1"/>
      <c r="C2322" s="1"/>
      <c r="D2322" s="15"/>
      <c r="J2322" s="61"/>
    </row>
    <row r="2323" spans="1:10" ht="12.75">
      <c r="A2323" s="1"/>
      <c r="C2323" s="1"/>
      <c r="D2323" s="15"/>
      <c r="J2323" s="61"/>
    </row>
    <row r="2324" spans="1:10" ht="12.75">
      <c r="A2324" s="1"/>
      <c r="C2324" s="1"/>
      <c r="D2324" s="15"/>
      <c r="J2324" s="61"/>
    </row>
    <row r="2325" spans="1:10" ht="12.75">
      <c r="A2325" s="1"/>
      <c r="C2325" s="1"/>
      <c r="D2325" s="15"/>
      <c r="J2325" s="61"/>
    </row>
    <row r="2326" spans="1:10" ht="12.75">
      <c r="A2326" s="1"/>
      <c r="C2326" s="1"/>
      <c r="D2326" s="15"/>
      <c r="J2326" s="61"/>
    </row>
    <row r="2327" spans="1:10" ht="12.75">
      <c r="A2327" s="1"/>
      <c r="C2327" s="1"/>
      <c r="D2327" s="15"/>
      <c r="J2327" s="61"/>
    </row>
    <row r="2328" spans="1:10" ht="12.75">
      <c r="A2328" s="1"/>
      <c r="C2328" s="1"/>
      <c r="D2328" s="15"/>
      <c r="J2328" s="61"/>
    </row>
    <row r="2329" spans="1:10" ht="12.75">
      <c r="A2329" s="1"/>
      <c r="C2329" s="1"/>
      <c r="D2329" s="15"/>
      <c r="J2329" s="61"/>
    </row>
    <row r="2330" spans="1:10" ht="12.75">
      <c r="A2330" s="1"/>
      <c r="C2330" s="1"/>
      <c r="D2330" s="15"/>
      <c r="J2330" s="61"/>
    </row>
    <row r="2331" spans="1:10" ht="12.75">
      <c r="A2331" s="1"/>
      <c r="C2331" s="1"/>
      <c r="D2331" s="15"/>
      <c r="J2331" s="61"/>
    </row>
    <row r="2332" spans="1:10" ht="12.75">
      <c r="A2332" s="1"/>
      <c r="C2332" s="1"/>
      <c r="D2332" s="15"/>
      <c r="J2332" s="61"/>
    </row>
    <row r="2333" spans="1:10" ht="12.75">
      <c r="A2333" s="1"/>
      <c r="C2333" s="1"/>
      <c r="D2333" s="15"/>
      <c r="J2333" s="61"/>
    </row>
    <row r="2334" spans="1:10" ht="12.75">
      <c r="A2334" s="1"/>
      <c r="C2334" s="1"/>
      <c r="D2334" s="15"/>
      <c r="J2334" s="61"/>
    </row>
    <row r="2335" spans="1:10" ht="12.75">
      <c r="A2335" s="1"/>
      <c r="C2335" s="1"/>
      <c r="D2335" s="15"/>
      <c r="J2335" s="61"/>
    </row>
    <row r="2336" spans="1:10" ht="12.75">
      <c r="A2336" s="1"/>
      <c r="C2336" s="1"/>
      <c r="D2336" s="15"/>
      <c r="J2336" s="61"/>
    </row>
    <row r="2337" spans="1:10" ht="12.75">
      <c r="A2337" s="1"/>
      <c r="C2337" s="1"/>
      <c r="D2337" s="15"/>
      <c r="J2337" s="61"/>
    </row>
    <row r="2338" spans="1:10" ht="12.75">
      <c r="A2338" s="1"/>
      <c r="C2338" s="1"/>
      <c r="D2338" s="15"/>
      <c r="J2338" s="61"/>
    </row>
    <row r="2339" spans="1:10" ht="12.75">
      <c r="A2339" s="1"/>
      <c r="C2339" s="1"/>
      <c r="D2339" s="15"/>
      <c r="J2339" s="61"/>
    </row>
    <row r="2340" spans="1:10" ht="12.75">
      <c r="A2340" s="1"/>
      <c r="C2340" s="1"/>
      <c r="D2340" s="15"/>
      <c r="J2340" s="61"/>
    </row>
    <row r="2341" spans="1:10" ht="12.75">
      <c r="A2341" s="1"/>
      <c r="C2341" s="1"/>
      <c r="D2341" s="15"/>
      <c r="J2341" s="61"/>
    </row>
    <row r="2342" spans="1:10" ht="12.75">
      <c r="A2342" s="1"/>
      <c r="C2342" s="1"/>
      <c r="D2342" s="15"/>
      <c r="J2342" s="61"/>
    </row>
    <row r="2343" spans="1:10" ht="12.75">
      <c r="A2343" s="1"/>
      <c r="C2343" s="1"/>
      <c r="D2343" s="15"/>
      <c r="J2343" s="61"/>
    </row>
    <row r="2344" spans="1:10" ht="12.75">
      <c r="A2344" s="1"/>
      <c r="C2344" s="1"/>
      <c r="D2344" s="15"/>
      <c r="J2344" s="61"/>
    </row>
    <row r="2345" spans="1:10" ht="12.75">
      <c r="A2345" s="1"/>
      <c r="C2345" s="1"/>
      <c r="D2345" s="15"/>
      <c r="J2345" s="61"/>
    </row>
    <row r="2346" spans="1:10" ht="12.75">
      <c r="A2346" s="1"/>
      <c r="C2346" s="1"/>
      <c r="D2346" s="15"/>
      <c r="J2346" s="61"/>
    </row>
    <row r="2347" spans="1:10" ht="12.75">
      <c r="A2347" s="1"/>
      <c r="C2347" s="1"/>
      <c r="D2347" s="15"/>
      <c r="J2347" s="61"/>
    </row>
    <row r="2348" spans="1:10" ht="12.75">
      <c r="A2348" s="1"/>
      <c r="C2348" s="1"/>
      <c r="D2348" s="15"/>
      <c r="J2348" s="61"/>
    </row>
    <row r="2349" spans="1:10" ht="12.75">
      <c r="A2349" s="1"/>
      <c r="C2349" s="1"/>
      <c r="D2349" s="15"/>
      <c r="J2349" s="61"/>
    </row>
    <row r="2350" spans="1:10" ht="12.75">
      <c r="A2350" s="1"/>
      <c r="C2350" s="1"/>
      <c r="D2350" s="15"/>
      <c r="J2350" s="61"/>
    </row>
    <row r="2351" spans="1:10" ht="12.75">
      <c r="A2351" s="1"/>
      <c r="C2351" s="1"/>
      <c r="D2351" s="15"/>
      <c r="J2351" s="61"/>
    </row>
    <row r="2352" spans="1:10" ht="12.75">
      <c r="A2352" s="1"/>
      <c r="C2352" s="1"/>
      <c r="D2352" s="15"/>
      <c r="J2352" s="61"/>
    </row>
    <row r="2353" spans="1:10" ht="12.75">
      <c r="A2353" s="1"/>
      <c r="C2353" s="1"/>
      <c r="D2353" s="15"/>
      <c r="J2353" s="61"/>
    </row>
    <row r="2354" spans="1:10" ht="12.75">
      <c r="A2354" s="1"/>
      <c r="C2354" s="1"/>
      <c r="D2354" s="15"/>
      <c r="J2354" s="61"/>
    </row>
    <row r="2355" spans="1:10" ht="12.75">
      <c r="A2355" s="1"/>
      <c r="C2355" s="1"/>
      <c r="D2355" s="15"/>
      <c r="J2355" s="61"/>
    </row>
    <row r="2356" spans="1:10" ht="12.75">
      <c r="A2356" s="1"/>
      <c r="C2356" s="1"/>
      <c r="D2356" s="15"/>
      <c r="J2356" s="61"/>
    </row>
    <row r="2357" spans="1:10" ht="12.75">
      <c r="A2357" s="1"/>
      <c r="C2357" s="1"/>
      <c r="D2357" s="15"/>
      <c r="J2357" s="61"/>
    </row>
    <row r="2358" spans="1:10" ht="12.75">
      <c r="A2358" s="1"/>
      <c r="C2358" s="1"/>
      <c r="D2358" s="15"/>
      <c r="J2358" s="61"/>
    </row>
    <row r="2359" spans="1:10" ht="12.75">
      <c r="A2359" s="1"/>
      <c r="C2359" s="1"/>
      <c r="D2359" s="15"/>
      <c r="J2359" s="61"/>
    </row>
    <row r="2360" spans="1:10" ht="12.75">
      <c r="A2360" s="1"/>
      <c r="C2360" s="1"/>
      <c r="D2360" s="15"/>
      <c r="J2360" s="61"/>
    </row>
    <row r="2361" spans="1:10" ht="12.75">
      <c r="A2361" s="1"/>
      <c r="C2361" s="1"/>
      <c r="D2361" s="15"/>
      <c r="J2361" s="61"/>
    </row>
    <row r="2362" spans="1:10" ht="12.75">
      <c r="A2362" s="1"/>
      <c r="C2362" s="1"/>
      <c r="D2362" s="15"/>
      <c r="J2362" s="61"/>
    </row>
    <row r="2363" spans="1:10" ht="12.75">
      <c r="A2363" s="1"/>
      <c r="C2363" s="1"/>
      <c r="D2363" s="15"/>
      <c r="J2363" s="61"/>
    </row>
    <row r="2364" spans="1:10" ht="12.75">
      <c r="A2364" s="1"/>
      <c r="C2364" s="1"/>
      <c r="D2364" s="15"/>
      <c r="J2364" s="61"/>
    </row>
    <row r="2365" spans="1:10" ht="12.75">
      <c r="A2365" s="1"/>
      <c r="C2365" s="1"/>
      <c r="D2365" s="15"/>
      <c r="J2365" s="61"/>
    </row>
    <row r="2366" spans="1:10" ht="12.75">
      <c r="A2366" s="1"/>
      <c r="C2366" s="1"/>
      <c r="D2366" s="15"/>
      <c r="J2366" s="61"/>
    </row>
    <row r="2367" spans="1:10" ht="12.75">
      <c r="A2367" s="1"/>
      <c r="C2367" s="1"/>
      <c r="D2367" s="15"/>
      <c r="J2367" s="61"/>
    </row>
    <row r="2368" spans="1:10" ht="12.75">
      <c r="A2368" s="1"/>
      <c r="C2368" s="1"/>
      <c r="D2368" s="15"/>
      <c r="J2368" s="61"/>
    </row>
    <row r="2369" spans="1:10" ht="12.75">
      <c r="A2369" s="1"/>
      <c r="C2369" s="1"/>
      <c r="D2369" s="15"/>
      <c r="J2369" s="61"/>
    </row>
    <row r="2370" spans="1:10" ht="12.75">
      <c r="A2370" s="1"/>
      <c r="C2370" s="1"/>
      <c r="D2370" s="15"/>
      <c r="J2370" s="61"/>
    </row>
    <row r="2371" spans="1:10" ht="12.75">
      <c r="A2371" s="1"/>
      <c r="C2371" s="1"/>
      <c r="D2371" s="15"/>
      <c r="J2371" s="61"/>
    </row>
    <row r="2372" spans="1:10" ht="12.75">
      <c r="A2372" s="1"/>
      <c r="C2372" s="1"/>
      <c r="D2372" s="15"/>
      <c r="J2372" s="61"/>
    </row>
    <row r="2373" spans="1:10" ht="12.75">
      <c r="A2373" s="1"/>
      <c r="C2373" s="1"/>
      <c r="D2373" s="15"/>
      <c r="J2373" s="61"/>
    </row>
    <row r="2374" spans="1:10" ht="12.75">
      <c r="A2374" s="1"/>
      <c r="C2374" s="1"/>
      <c r="D2374" s="15"/>
      <c r="J2374" s="61"/>
    </row>
    <row r="2375" spans="1:10" ht="12.75">
      <c r="A2375" s="1"/>
      <c r="C2375" s="1"/>
      <c r="D2375" s="15"/>
      <c r="J2375" s="61"/>
    </row>
    <row r="2376" spans="1:10" ht="12.75">
      <c r="A2376" s="1"/>
      <c r="C2376" s="1"/>
      <c r="D2376" s="15"/>
      <c r="J2376" s="61"/>
    </row>
    <row r="2377" spans="1:10" ht="12.75">
      <c r="A2377" s="1"/>
      <c r="C2377" s="1"/>
      <c r="D2377" s="15"/>
      <c r="J2377" s="61"/>
    </row>
    <row r="2378" spans="1:10" ht="12.75">
      <c r="A2378" s="1"/>
      <c r="C2378" s="1"/>
      <c r="D2378" s="15"/>
      <c r="J2378" s="61"/>
    </row>
    <row r="2379" spans="1:10" ht="12.75">
      <c r="A2379" s="1"/>
      <c r="C2379" s="1"/>
      <c r="D2379" s="15"/>
      <c r="J2379" s="61"/>
    </row>
    <row r="2380" spans="1:10" ht="12.75">
      <c r="A2380" s="1"/>
      <c r="C2380" s="1"/>
      <c r="D2380" s="15"/>
      <c r="J2380" s="61"/>
    </row>
    <row r="2381" spans="1:10" ht="12.75">
      <c r="A2381" s="1"/>
      <c r="C2381" s="1"/>
      <c r="D2381" s="15"/>
      <c r="J2381" s="61"/>
    </row>
    <row r="2382" spans="1:10" ht="12.75">
      <c r="A2382" s="1"/>
      <c r="C2382" s="1"/>
      <c r="D2382" s="15"/>
      <c r="J2382" s="61"/>
    </row>
    <row r="2383" spans="1:10" ht="12.75">
      <c r="A2383" s="1"/>
      <c r="C2383" s="1"/>
      <c r="D2383" s="15"/>
      <c r="J2383" s="61"/>
    </row>
    <row r="2384" spans="1:10" ht="12.75">
      <c r="A2384" s="1"/>
      <c r="C2384" s="1"/>
      <c r="D2384" s="15"/>
      <c r="J2384" s="61"/>
    </row>
    <row r="2385" spans="1:10" ht="12.75">
      <c r="A2385" s="1"/>
      <c r="C2385" s="1"/>
      <c r="D2385" s="15"/>
      <c r="J2385" s="61"/>
    </row>
    <row r="2386" spans="1:10" ht="12.75">
      <c r="A2386" s="1"/>
      <c r="C2386" s="1"/>
      <c r="D2386" s="15"/>
      <c r="J2386" s="61"/>
    </row>
    <row r="2387" spans="1:10" ht="12.75">
      <c r="A2387" s="1"/>
      <c r="C2387" s="1"/>
      <c r="D2387" s="15"/>
      <c r="J2387" s="61"/>
    </row>
    <row r="2388" spans="1:10" ht="12.75">
      <c r="A2388" s="1"/>
      <c r="C2388" s="1"/>
      <c r="D2388" s="15"/>
      <c r="J2388" s="61"/>
    </row>
    <row r="2389" spans="1:10" ht="12.75">
      <c r="A2389" s="1"/>
      <c r="C2389" s="1"/>
      <c r="D2389" s="15"/>
      <c r="J2389" s="61"/>
    </row>
    <row r="2390" spans="1:10" ht="12.75">
      <c r="A2390" s="1"/>
      <c r="C2390" s="1"/>
      <c r="D2390" s="15"/>
      <c r="J2390" s="61"/>
    </row>
    <row r="2391" spans="1:10" ht="12.75">
      <c r="A2391" s="1"/>
      <c r="C2391" s="1"/>
      <c r="D2391" s="15"/>
      <c r="J2391" s="61"/>
    </row>
    <row r="2392" spans="1:10" ht="12.75">
      <c r="A2392" s="1"/>
      <c r="C2392" s="1"/>
      <c r="D2392" s="15"/>
      <c r="J2392" s="61"/>
    </row>
    <row r="2393" spans="1:10" ht="12.75">
      <c r="A2393" s="1"/>
      <c r="C2393" s="1"/>
      <c r="D2393" s="15"/>
      <c r="J2393" s="61"/>
    </row>
    <row r="2394" spans="1:10" ht="12.75">
      <c r="A2394" s="1"/>
      <c r="C2394" s="1"/>
      <c r="D2394" s="15"/>
      <c r="J2394" s="61"/>
    </row>
    <row r="2395" spans="1:10" ht="12.75">
      <c r="A2395" s="1"/>
      <c r="C2395" s="1"/>
      <c r="D2395" s="15"/>
      <c r="J2395" s="61"/>
    </row>
    <row r="2396" spans="1:10" ht="12.75">
      <c r="A2396" s="1"/>
      <c r="C2396" s="1"/>
      <c r="D2396" s="15"/>
      <c r="J2396" s="61"/>
    </row>
    <row r="2397" spans="1:10" ht="12.75">
      <c r="A2397" s="1"/>
      <c r="C2397" s="1"/>
      <c r="D2397" s="15"/>
      <c r="J2397" s="61"/>
    </row>
    <row r="2398" spans="1:10" ht="12.75">
      <c r="A2398" s="1"/>
      <c r="C2398" s="1"/>
      <c r="D2398" s="15"/>
      <c r="J2398" s="61"/>
    </row>
    <row r="2399" spans="1:10" ht="12.75">
      <c r="A2399" s="1"/>
      <c r="C2399" s="1"/>
      <c r="D2399" s="15"/>
      <c r="J2399" s="61"/>
    </row>
    <row r="2400" spans="1:10" ht="12.75">
      <c r="A2400" s="1"/>
      <c r="C2400" s="1"/>
      <c r="D2400" s="15"/>
      <c r="J2400" s="61"/>
    </row>
    <row r="2401" spans="1:10" ht="12.75">
      <c r="A2401" s="1"/>
      <c r="C2401" s="1"/>
      <c r="D2401" s="15"/>
      <c r="J2401" s="61"/>
    </row>
    <row r="2402" spans="1:10" ht="12.75">
      <c r="A2402" s="1"/>
      <c r="C2402" s="1"/>
      <c r="D2402" s="15"/>
      <c r="J2402" s="61"/>
    </row>
    <row r="2403" spans="1:10" ht="12.75">
      <c r="A2403" s="1"/>
      <c r="C2403" s="1"/>
      <c r="D2403" s="15"/>
      <c r="J2403" s="61"/>
    </row>
    <row r="2404" spans="1:10" ht="12.75">
      <c r="A2404" s="1"/>
      <c r="C2404" s="1"/>
      <c r="D2404" s="15"/>
      <c r="J2404" s="61"/>
    </row>
    <row r="2405" spans="1:10" ht="12.75">
      <c r="A2405" s="1"/>
      <c r="C2405" s="1"/>
      <c r="D2405" s="15"/>
      <c r="J2405" s="61"/>
    </row>
    <row r="2406" spans="1:10" ht="12.75">
      <c r="A2406" s="1"/>
      <c r="C2406" s="1"/>
      <c r="D2406" s="15"/>
      <c r="J2406" s="61"/>
    </row>
    <row r="2407" spans="1:10" ht="12.75">
      <c r="A2407" s="1"/>
      <c r="C2407" s="1"/>
      <c r="D2407" s="15"/>
      <c r="J2407" s="61"/>
    </row>
    <row r="2408" spans="1:10" ht="12.75">
      <c r="A2408" s="1"/>
      <c r="C2408" s="1"/>
      <c r="D2408" s="15"/>
      <c r="J2408" s="61"/>
    </row>
    <row r="2409" spans="1:10" ht="12.75">
      <c r="A2409" s="1"/>
      <c r="C2409" s="1"/>
      <c r="D2409" s="15"/>
      <c r="J2409" s="61"/>
    </row>
    <row r="2410" spans="1:10" ht="12.75">
      <c r="A2410" s="1"/>
      <c r="C2410" s="1"/>
      <c r="D2410" s="15"/>
      <c r="J2410" s="61"/>
    </row>
    <row r="2411" spans="1:10" ht="12.75">
      <c r="A2411" s="1"/>
      <c r="C2411" s="1"/>
      <c r="D2411" s="15"/>
      <c r="J2411" s="61"/>
    </row>
    <row r="2412" spans="1:10" ht="12.75">
      <c r="A2412" s="1"/>
      <c r="C2412" s="1"/>
      <c r="D2412" s="15"/>
      <c r="J2412" s="61"/>
    </row>
    <row r="2413" spans="1:10" ht="12.75">
      <c r="A2413" s="1"/>
      <c r="C2413" s="1"/>
      <c r="D2413" s="15"/>
      <c r="J2413" s="61"/>
    </row>
    <row r="2414" spans="1:10" ht="12.75">
      <c r="A2414" s="1"/>
      <c r="C2414" s="1"/>
      <c r="D2414" s="15"/>
      <c r="J2414" s="61"/>
    </row>
    <row r="2415" spans="1:10" ht="12.75">
      <c r="A2415" s="1"/>
      <c r="C2415" s="1"/>
      <c r="D2415" s="15"/>
      <c r="J2415" s="61"/>
    </row>
    <row r="2416" spans="1:10" ht="12.75">
      <c r="A2416" s="1"/>
      <c r="C2416" s="1"/>
      <c r="D2416" s="15"/>
      <c r="J2416" s="61"/>
    </row>
    <row r="2417" spans="1:10" ht="12.75">
      <c r="A2417" s="1"/>
      <c r="C2417" s="1"/>
      <c r="D2417" s="15"/>
      <c r="J2417" s="61"/>
    </row>
    <row r="2418" spans="1:10" ht="12.75">
      <c r="A2418" s="1"/>
      <c r="C2418" s="1"/>
      <c r="D2418" s="15"/>
      <c r="J2418" s="61"/>
    </row>
    <row r="2419" spans="1:10" ht="12.75">
      <c r="A2419" s="1"/>
      <c r="C2419" s="1"/>
      <c r="D2419" s="15"/>
      <c r="J2419" s="61"/>
    </row>
    <row r="2420" spans="1:10" ht="12.75">
      <c r="A2420" s="1"/>
      <c r="C2420" s="1"/>
      <c r="D2420" s="15"/>
      <c r="J2420" s="61"/>
    </row>
    <row r="2421" spans="1:10" ht="12.75">
      <c r="A2421" s="1"/>
      <c r="C2421" s="1"/>
      <c r="D2421" s="15"/>
      <c r="J2421" s="61"/>
    </row>
    <row r="2422" spans="1:10" ht="12.75">
      <c r="A2422" s="1"/>
      <c r="C2422" s="1"/>
      <c r="D2422" s="15"/>
      <c r="J2422" s="61"/>
    </row>
    <row r="2423" spans="1:10" ht="12.75">
      <c r="A2423" s="1"/>
      <c r="C2423" s="1"/>
      <c r="D2423" s="15"/>
      <c r="J2423" s="61"/>
    </row>
    <row r="2424" spans="1:10" ht="12.75">
      <c r="A2424" s="1"/>
      <c r="C2424" s="1"/>
      <c r="D2424" s="15"/>
      <c r="J2424" s="61"/>
    </row>
    <row r="2425" spans="1:10" ht="12.75">
      <c r="A2425" s="1"/>
      <c r="C2425" s="1"/>
      <c r="D2425" s="15"/>
      <c r="J2425" s="61"/>
    </row>
    <row r="2426" spans="1:10" ht="12.75">
      <c r="A2426" s="1"/>
      <c r="C2426" s="1"/>
      <c r="D2426" s="15"/>
      <c r="J2426" s="61"/>
    </row>
    <row r="2427" spans="1:10" ht="12.75">
      <c r="A2427" s="1"/>
      <c r="C2427" s="1"/>
      <c r="D2427" s="15"/>
      <c r="J2427" s="61"/>
    </row>
    <row r="2428" spans="1:10" ht="12.75">
      <c r="A2428" s="1"/>
      <c r="C2428" s="1"/>
      <c r="D2428" s="15"/>
      <c r="J2428" s="61"/>
    </row>
    <row r="2429" spans="1:10" ht="12.75">
      <c r="A2429" s="1"/>
      <c r="C2429" s="1"/>
      <c r="D2429" s="15"/>
      <c r="J2429" s="61"/>
    </row>
    <row r="2430" spans="1:10" ht="12.75">
      <c r="A2430" s="1"/>
      <c r="C2430" s="1"/>
      <c r="D2430" s="15"/>
      <c r="J2430" s="61"/>
    </row>
    <row r="2431" spans="1:10" ht="12.75">
      <c r="A2431" s="1"/>
      <c r="C2431" s="1"/>
      <c r="D2431" s="15"/>
      <c r="J2431" s="61"/>
    </row>
    <row r="2432" spans="1:10" ht="12.75">
      <c r="A2432" s="1"/>
      <c r="C2432" s="1"/>
      <c r="D2432" s="15"/>
      <c r="J2432" s="61"/>
    </row>
    <row r="2433" spans="1:10" ht="12.75">
      <c r="A2433" s="1"/>
      <c r="C2433" s="1"/>
      <c r="D2433" s="15"/>
      <c r="J2433" s="61"/>
    </row>
    <row r="2434" spans="1:10" ht="12.75">
      <c r="A2434" s="1"/>
      <c r="C2434" s="1"/>
      <c r="D2434" s="15"/>
      <c r="J2434" s="61"/>
    </row>
    <row r="2435" spans="1:10" ht="12.75">
      <c r="A2435" s="1"/>
      <c r="C2435" s="1"/>
      <c r="D2435" s="15"/>
      <c r="J2435" s="61"/>
    </row>
    <row r="2436" spans="1:10" ht="12.75">
      <c r="A2436" s="1"/>
      <c r="C2436" s="1"/>
      <c r="D2436" s="15"/>
      <c r="J2436" s="61"/>
    </row>
    <row r="2437" spans="1:10" ht="12.75">
      <c r="A2437" s="1"/>
      <c r="C2437" s="1"/>
      <c r="D2437" s="15"/>
      <c r="J2437" s="61"/>
    </row>
    <row r="2438" spans="1:10" ht="12.75">
      <c r="A2438" s="1"/>
      <c r="C2438" s="1"/>
      <c r="D2438" s="15"/>
      <c r="J2438" s="61"/>
    </row>
    <row r="2439" spans="1:10" ht="12.75">
      <c r="A2439" s="1"/>
      <c r="C2439" s="1"/>
      <c r="D2439" s="15"/>
      <c r="J2439" s="61"/>
    </row>
    <row r="2440" spans="1:10" ht="12.75">
      <c r="A2440" s="1"/>
      <c r="C2440" s="1"/>
      <c r="D2440" s="15"/>
      <c r="J2440" s="61"/>
    </row>
    <row r="2441" spans="1:10" ht="12.75">
      <c r="A2441" s="1"/>
      <c r="C2441" s="1"/>
      <c r="D2441" s="15"/>
      <c r="J2441" s="61"/>
    </row>
    <row r="2442" spans="1:10" ht="12.75">
      <c r="A2442" s="1"/>
      <c r="C2442" s="1"/>
      <c r="D2442" s="15"/>
      <c r="J2442" s="61"/>
    </row>
    <row r="2443" spans="1:10" ht="12.75">
      <c r="A2443" s="1"/>
      <c r="C2443" s="1"/>
      <c r="D2443" s="15"/>
      <c r="J2443" s="61"/>
    </row>
    <row r="2444" spans="1:10" ht="12.75">
      <c r="A2444" s="1"/>
      <c r="C2444" s="1"/>
      <c r="D2444" s="15"/>
      <c r="J2444" s="61"/>
    </row>
    <row r="2445" spans="1:10" ht="12.75">
      <c r="A2445" s="1"/>
      <c r="C2445" s="1"/>
      <c r="D2445" s="15"/>
      <c r="J2445" s="61"/>
    </row>
    <row r="2446" spans="1:10" ht="12.75">
      <c r="A2446" s="1"/>
      <c r="C2446" s="1"/>
      <c r="D2446" s="15"/>
      <c r="J2446" s="61"/>
    </row>
    <row r="2447" spans="1:10" ht="12.75">
      <c r="A2447" s="1"/>
      <c r="C2447" s="1"/>
      <c r="D2447" s="15"/>
      <c r="J2447" s="61"/>
    </row>
    <row r="2448" spans="1:10" ht="12.75">
      <c r="A2448" s="1"/>
      <c r="C2448" s="1"/>
      <c r="D2448" s="15"/>
      <c r="J2448" s="61"/>
    </row>
    <row r="2449" spans="1:10" ht="12.75">
      <c r="A2449" s="1"/>
      <c r="C2449" s="1"/>
      <c r="D2449" s="15"/>
      <c r="J2449" s="61"/>
    </row>
    <row r="2450" spans="1:10" ht="12.75">
      <c r="A2450" s="1"/>
      <c r="C2450" s="1"/>
      <c r="D2450" s="15"/>
      <c r="J2450" s="61"/>
    </row>
    <row r="2451" spans="1:10" ht="12.75">
      <c r="A2451" s="1"/>
      <c r="C2451" s="1"/>
      <c r="D2451" s="15"/>
      <c r="J2451" s="61"/>
    </row>
    <row r="2452" spans="1:10" ht="12.75">
      <c r="A2452" s="1"/>
      <c r="C2452" s="1"/>
      <c r="D2452" s="15"/>
      <c r="J2452" s="61"/>
    </row>
    <row r="2453" spans="1:10" ht="12.75">
      <c r="A2453" s="1"/>
      <c r="C2453" s="1"/>
      <c r="D2453" s="15"/>
      <c r="J2453" s="61"/>
    </row>
    <row r="2454" spans="1:10" ht="12.75">
      <c r="A2454" s="1"/>
      <c r="C2454" s="1"/>
      <c r="D2454" s="15"/>
      <c r="J2454" s="61"/>
    </row>
    <row r="2455" spans="1:10" ht="12.75">
      <c r="A2455" s="1"/>
      <c r="C2455" s="1"/>
      <c r="D2455" s="15"/>
      <c r="J2455" s="61"/>
    </row>
    <row r="2456" spans="1:10" ht="12.75">
      <c r="A2456" s="1"/>
      <c r="C2456" s="1"/>
      <c r="D2456" s="15"/>
      <c r="J2456" s="61"/>
    </row>
    <row r="2457" spans="1:10" ht="12.75">
      <c r="A2457" s="1"/>
      <c r="C2457" s="1"/>
      <c r="D2457" s="15"/>
      <c r="J2457" s="61"/>
    </row>
    <row r="2458" spans="1:10" ht="12.75">
      <c r="A2458" s="1"/>
      <c r="C2458" s="1"/>
      <c r="D2458" s="15"/>
      <c r="J2458" s="61"/>
    </row>
    <row r="2459" spans="1:10" ht="12.75">
      <c r="A2459" s="1"/>
      <c r="C2459" s="1"/>
      <c r="D2459" s="15"/>
      <c r="J2459" s="61"/>
    </row>
    <row r="2460" spans="1:10" ht="12.75">
      <c r="A2460" s="1"/>
      <c r="C2460" s="1"/>
      <c r="D2460" s="15"/>
      <c r="J2460" s="61"/>
    </row>
    <row r="2461" spans="1:10" ht="12.75">
      <c r="A2461" s="1"/>
      <c r="C2461" s="1"/>
      <c r="D2461" s="15"/>
      <c r="J2461" s="61"/>
    </row>
    <row r="2462" spans="1:10" ht="12.75">
      <c r="A2462" s="1"/>
      <c r="C2462" s="1"/>
      <c r="D2462" s="15"/>
      <c r="J2462" s="61"/>
    </row>
    <row r="2463" spans="1:10" ht="12.75">
      <c r="A2463" s="1"/>
      <c r="C2463" s="1"/>
      <c r="D2463" s="15"/>
      <c r="J2463" s="61"/>
    </row>
    <row r="2464" spans="1:10" ht="12.75">
      <c r="A2464" s="1"/>
      <c r="C2464" s="1"/>
      <c r="D2464" s="15"/>
      <c r="J2464" s="61"/>
    </row>
    <row r="2465" spans="1:10" ht="12.75">
      <c r="A2465" s="1"/>
      <c r="C2465" s="1"/>
      <c r="D2465" s="15"/>
      <c r="J2465" s="61"/>
    </row>
    <row r="2466" spans="1:10" ht="12.75">
      <c r="A2466" s="1"/>
      <c r="C2466" s="1"/>
      <c r="D2466" s="15"/>
      <c r="J2466" s="61"/>
    </row>
    <row r="2467" spans="1:10" ht="12.75">
      <c r="A2467" s="1"/>
      <c r="C2467" s="1"/>
      <c r="D2467" s="15"/>
      <c r="J2467" s="61"/>
    </row>
    <row r="2468" spans="1:10" ht="12.75">
      <c r="A2468" s="1"/>
      <c r="C2468" s="1"/>
      <c r="D2468" s="15"/>
      <c r="J2468" s="61"/>
    </row>
    <row r="2469" spans="1:10" ht="12.75">
      <c r="A2469" s="1"/>
      <c r="C2469" s="1"/>
      <c r="D2469" s="15"/>
      <c r="J2469" s="61"/>
    </row>
    <row r="2470" spans="1:10" ht="12.75">
      <c r="A2470" s="1"/>
      <c r="C2470" s="1"/>
      <c r="D2470" s="15"/>
      <c r="J2470" s="61"/>
    </row>
    <row r="2471" spans="1:10" ht="12.75">
      <c r="A2471" s="1"/>
      <c r="C2471" s="1"/>
      <c r="D2471" s="15"/>
      <c r="J2471" s="61"/>
    </row>
    <row r="2472" spans="1:10" ht="12.75">
      <c r="A2472" s="1"/>
      <c r="C2472" s="1"/>
      <c r="D2472" s="15"/>
      <c r="J2472" s="61"/>
    </row>
    <row r="2473" spans="1:10" ht="12.75">
      <c r="A2473" s="1"/>
      <c r="C2473" s="1"/>
      <c r="D2473" s="15"/>
      <c r="J2473" s="61"/>
    </row>
    <row r="2474" spans="1:10" ht="12.75">
      <c r="A2474" s="1"/>
      <c r="C2474" s="1"/>
      <c r="D2474" s="15"/>
      <c r="J2474" s="61"/>
    </row>
    <row r="2475" spans="1:10" ht="12.75">
      <c r="A2475" s="1"/>
      <c r="C2475" s="1"/>
      <c r="D2475" s="15"/>
      <c r="J2475" s="61"/>
    </row>
    <row r="2476" spans="1:10" ht="12.75">
      <c r="A2476" s="1"/>
      <c r="C2476" s="1"/>
      <c r="D2476" s="15"/>
      <c r="J2476" s="61"/>
    </row>
    <row r="2477" spans="1:10" ht="12.75">
      <c r="A2477" s="1"/>
      <c r="C2477" s="1"/>
      <c r="D2477" s="15"/>
      <c r="J2477" s="61"/>
    </row>
    <row r="2478" spans="1:10" ht="12.75">
      <c r="A2478" s="1"/>
      <c r="C2478" s="1"/>
      <c r="D2478" s="15"/>
      <c r="J2478" s="61"/>
    </row>
    <row r="2479" spans="1:10" ht="12.75">
      <c r="A2479" s="1"/>
      <c r="C2479" s="1"/>
      <c r="D2479" s="15"/>
      <c r="J2479" s="61"/>
    </row>
    <row r="2480" spans="1:10" ht="12.75">
      <c r="A2480" s="1"/>
      <c r="C2480" s="1"/>
      <c r="D2480" s="15"/>
      <c r="J2480" s="61"/>
    </row>
    <row r="2481" spans="1:10" ht="12.75">
      <c r="A2481" s="1"/>
      <c r="C2481" s="1"/>
      <c r="D2481" s="15"/>
      <c r="J2481" s="61"/>
    </row>
    <row r="2482" spans="1:10" ht="12.75">
      <c r="A2482" s="1"/>
      <c r="C2482" s="1"/>
      <c r="D2482" s="15"/>
      <c r="J2482" s="61"/>
    </row>
    <row r="2483" spans="1:10" ht="12.75">
      <c r="A2483" s="1"/>
      <c r="C2483" s="1"/>
      <c r="D2483" s="15"/>
      <c r="J2483" s="61"/>
    </row>
    <row r="2484" spans="1:10" ht="12.75">
      <c r="A2484" s="1"/>
      <c r="C2484" s="1"/>
      <c r="D2484" s="15"/>
      <c r="J2484" s="61"/>
    </row>
    <row r="2485" spans="1:10" ht="12.75">
      <c r="A2485" s="1"/>
      <c r="C2485" s="1"/>
      <c r="D2485" s="15"/>
      <c r="J2485" s="61"/>
    </row>
    <row r="2486" spans="1:10" ht="12.75">
      <c r="A2486" s="1"/>
      <c r="C2486" s="1"/>
      <c r="D2486" s="15"/>
      <c r="J2486" s="61"/>
    </row>
    <row r="2487" spans="1:10" ht="12.75">
      <c r="A2487" s="1"/>
      <c r="C2487" s="1"/>
      <c r="D2487" s="15"/>
      <c r="J2487" s="61"/>
    </row>
    <row r="2488" spans="1:10" ht="12.75">
      <c r="A2488" s="1"/>
      <c r="C2488" s="1"/>
      <c r="D2488" s="15"/>
      <c r="J2488" s="61"/>
    </row>
    <row r="2489" spans="1:10" ht="12.75">
      <c r="A2489" s="1"/>
      <c r="C2489" s="1"/>
      <c r="D2489" s="15"/>
      <c r="J2489" s="61"/>
    </row>
    <row r="2490" spans="1:10" ht="12.75">
      <c r="A2490" s="1"/>
      <c r="C2490" s="1"/>
      <c r="D2490" s="15"/>
      <c r="J2490" s="61"/>
    </row>
    <row r="2491" spans="1:10" ht="12.75">
      <c r="A2491" s="1"/>
      <c r="C2491" s="1"/>
      <c r="D2491" s="15"/>
      <c r="J2491" s="61"/>
    </row>
    <row r="2492" spans="1:10" ht="12.75">
      <c r="A2492" s="1"/>
      <c r="C2492" s="1"/>
      <c r="D2492" s="15"/>
      <c r="J2492" s="61"/>
    </row>
    <row r="2493" spans="1:10" ht="12.75">
      <c r="A2493" s="1"/>
      <c r="C2493" s="1"/>
      <c r="D2493" s="15"/>
      <c r="J2493" s="61"/>
    </row>
    <row r="2494" spans="1:10" ht="12.75">
      <c r="A2494" s="1"/>
      <c r="C2494" s="1"/>
      <c r="D2494" s="15"/>
      <c r="J2494" s="61"/>
    </row>
    <row r="2495" spans="1:10" ht="12.75">
      <c r="A2495" s="1"/>
      <c r="C2495" s="1"/>
      <c r="D2495" s="15"/>
      <c r="J2495" s="61"/>
    </row>
    <row r="2496" spans="1:10" ht="12.75">
      <c r="A2496" s="1"/>
      <c r="C2496" s="1"/>
      <c r="D2496" s="15"/>
      <c r="J2496" s="61"/>
    </row>
    <row r="2497" spans="1:10" ht="12.75">
      <c r="A2497" s="1"/>
      <c r="C2497" s="1"/>
      <c r="D2497" s="15"/>
      <c r="J2497" s="61"/>
    </row>
    <row r="2498" spans="1:10" ht="12.75">
      <c r="A2498" s="1"/>
      <c r="C2498" s="1"/>
      <c r="D2498" s="15"/>
      <c r="J2498" s="61"/>
    </row>
    <row r="2499" spans="1:10" ht="12.75">
      <c r="A2499" s="1"/>
      <c r="C2499" s="1"/>
      <c r="D2499" s="15"/>
      <c r="J2499" s="61"/>
    </row>
    <row r="2500" spans="1:10" ht="12.75">
      <c r="A2500" s="1"/>
      <c r="C2500" s="1"/>
      <c r="D2500" s="15"/>
      <c r="J2500" s="61"/>
    </row>
    <row r="2501" spans="1:10" ht="12.75">
      <c r="A2501" s="1"/>
      <c r="C2501" s="1"/>
      <c r="D2501" s="15"/>
      <c r="J2501" s="61"/>
    </row>
    <row r="2502" spans="1:10" ht="12.75">
      <c r="A2502" s="1"/>
      <c r="C2502" s="1"/>
      <c r="D2502" s="15"/>
      <c r="J2502" s="61"/>
    </row>
    <row r="2503" spans="1:10" ht="12.75">
      <c r="A2503" s="1"/>
      <c r="C2503" s="1"/>
      <c r="D2503" s="15"/>
      <c r="J2503" s="61"/>
    </row>
    <row r="2504" spans="1:10" ht="12.75">
      <c r="A2504" s="1"/>
      <c r="C2504" s="1"/>
      <c r="D2504" s="15"/>
      <c r="J2504" s="61"/>
    </row>
    <row r="2505" spans="1:10" ht="12.75">
      <c r="A2505" s="1"/>
      <c r="C2505" s="1"/>
      <c r="D2505" s="15"/>
      <c r="J2505" s="61"/>
    </row>
    <row r="2506" spans="1:10" ht="12.75">
      <c r="A2506" s="1"/>
      <c r="C2506" s="1"/>
      <c r="D2506" s="15"/>
      <c r="J2506" s="61"/>
    </row>
    <row r="2507" spans="1:10" ht="12.75">
      <c r="A2507" s="1"/>
      <c r="C2507" s="1"/>
      <c r="D2507" s="15"/>
      <c r="J2507" s="61"/>
    </row>
    <row r="2508" spans="1:10" ht="12.75">
      <c r="A2508" s="1"/>
      <c r="C2508" s="1"/>
      <c r="D2508" s="15"/>
      <c r="J2508" s="61"/>
    </row>
    <row r="2509" spans="1:10" ht="12.75">
      <c r="A2509" s="1"/>
      <c r="C2509" s="1"/>
      <c r="D2509" s="15"/>
      <c r="J2509" s="61"/>
    </row>
    <row r="2510" spans="1:10" ht="12.75">
      <c r="A2510" s="1"/>
      <c r="C2510" s="1"/>
      <c r="D2510" s="15"/>
      <c r="J2510" s="61"/>
    </row>
    <row r="2511" spans="1:10" ht="12.75">
      <c r="A2511" s="1"/>
      <c r="C2511" s="1"/>
      <c r="D2511" s="15"/>
      <c r="J2511" s="61"/>
    </row>
    <row r="2512" spans="1:10" ht="12.75">
      <c r="A2512" s="1"/>
      <c r="C2512" s="1"/>
      <c r="D2512" s="15"/>
      <c r="J2512" s="61"/>
    </row>
    <row r="2513" spans="1:10" ht="12.75">
      <c r="A2513" s="1"/>
      <c r="C2513" s="1"/>
      <c r="D2513" s="15"/>
      <c r="J2513" s="61"/>
    </row>
    <row r="2514" spans="1:10" ht="12.75">
      <c r="A2514" s="1"/>
      <c r="C2514" s="1"/>
      <c r="D2514" s="15"/>
      <c r="J2514" s="61"/>
    </row>
    <row r="2515" spans="1:10" ht="12.75">
      <c r="A2515" s="1"/>
      <c r="C2515" s="1"/>
      <c r="D2515" s="15"/>
      <c r="J2515" s="61"/>
    </row>
    <row r="2516" spans="1:10" ht="12.75">
      <c r="A2516" s="1"/>
      <c r="C2516" s="1"/>
      <c r="D2516" s="15"/>
      <c r="J2516" s="61"/>
    </row>
    <row r="2517" spans="1:10" ht="12.75">
      <c r="A2517" s="1"/>
      <c r="C2517" s="1"/>
      <c r="D2517" s="15"/>
      <c r="J2517" s="61"/>
    </row>
    <row r="2518" spans="1:10" ht="12.75">
      <c r="A2518" s="1"/>
      <c r="C2518" s="1"/>
      <c r="D2518" s="15"/>
      <c r="J2518" s="61"/>
    </row>
    <row r="2519" spans="1:10" ht="12.75">
      <c r="A2519" s="1"/>
      <c r="C2519" s="1"/>
      <c r="D2519" s="15"/>
      <c r="J2519" s="61"/>
    </row>
    <row r="2520" spans="1:10" ht="12.75">
      <c r="A2520" s="1"/>
      <c r="C2520" s="1"/>
      <c r="D2520" s="15"/>
      <c r="J2520" s="61"/>
    </row>
    <row r="2521" spans="1:10" ht="12.75">
      <c r="A2521" s="1"/>
      <c r="C2521" s="1"/>
      <c r="D2521" s="15"/>
      <c r="J2521" s="61"/>
    </row>
    <row r="2522" spans="1:10" ht="12.75">
      <c r="A2522" s="1"/>
      <c r="C2522" s="1"/>
      <c r="D2522" s="15"/>
      <c r="J2522" s="61"/>
    </row>
    <row r="2523" spans="1:10" ht="12.75">
      <c r="A2523" s="1"/>
      <c r="C2523" s="1"/>
      <c r="D2523" s="15"/>
      <c r="J2523" s="61"/>
    </row>
    <row r="2524" spans="1:10" ht="12.75">
      <c r="A2524" s="1"/>
      <c r="C2524" s="1"/>
      <c r="D2524" s="15"/>
      <c r="J2524" s="61"/>
    </row>
    <row r="2525" spans="1:10" ht="12.75">
      <c r="A2525" s="1"/>
      <c r="C2525" s="1"/>
      <c r="D2525" s="15"/>
      <c r="J2525" s="61"/>
    </row>
    <row r="2526" spans="1:10" ht="12.75">
      <c r="A2526" s="1"/>
      <c r="C2526" s="1"/>
      <c r="D2526" s="15"/>
      <c r="J2526" s="61"/>
    </row>
    <row r="2527" spans="1:10" ht="12.75">
      <c r="A2527" s="1"/>
      <c r="C2527" s="1"/>
      <c r="D2527" s="15"/>
      <c r="J2527" s="61"/>
    </row>
    <row r="2528" spans="1:10" ht="12.75">
      <c r="A2528" s="1"/>
      <c r="C2528" s="1"/>
      <c r="D2528" s="15"/>
      <c r="J2528" s="61"/>
    </row>
    <row r="2529" spans="1:10" ht="12.75">
      <c r="A2529" s="1"/>
      <c r="C2529" s="1"/>
      <c r="D2529" s="15"/>
      <c r="J2529" s="61"/>
    </row>
    <row r="2530" spans="1:10" ht="12.75">
      <c r="A2530" s="1"/>
      <c r="C2530" s="1"/>
      <c r="D2530" s="15"/>
      <c r="J2530" s="61"/>
    </row>
    <row r="2531" spans="1:10" ht="12.75">
      <c r="A2531" s="1"/>
      <c r="C2531" s="1"/>
      <c r="D2531" s="15"/>
      <c r="J2531" s="61"/>
    </row>
    <row r="2532" spans="1:10" ht="12.75">
      <c r="A2532" s="1"/>
      <c r="C2532" s="1"/>
      <c r="D2532" s="15"/>
      <c r="J2532" s="61"/>
    </row>
    <row r="2533" spans="1:10" ht="12.75">
      <c r="A2533" s="1"/>
      <c r="C2533" s="1"/>
      <c r="D2533" s="15"/>
      <c r="J2533" s="61"/>
    </row>
    <row r="2534" spans="1:10" ht="12.75">
      <c r="A2534" s="1"/>
      <c r="C2534" s="1"/>
      <c r="D2534" s="15"/>
      <c r="J2534" s="61"/>
    </row>
    <row r="2535" spans="1:10" ht="12.75">
      <c r="A2535" s="1"/>
      <c r="C2535" s="1"/>
      <c r="D2535" s="15"/>
      <c r="J2535" s="61"/>
    </row>
    <row r="2536" spans="1:10" ht="12.75">
      <c r="A2536" s="1"/>
      <c r="C2536" s="1"/>
      <c r="D2536" s="15"/>
      <c r="J2536" s="61"/>
    </row>
    <row r="2537" spans="1:10" ht="12.75">
      <c r="A2537" s="1"/>
      <c r="C2537" s="1"/>
      <c r="D2537" s="15"/>
      <c r="J2537" s="61"/>
    </row>
    <row r="2538" spans="1:10" ht="12.75">
      <c r="A2538" s="1"/>
      <c r="C2538" s="1"/>
      <c r="D2538" s="15"/>
      <c r="J2538" s="61"/>
    </row>
    <row r="2539" spans="1:10" ht="12.75">
      <c r="A2539" s="1"/>
      <c r="C2539" s="1"/>
      <c r="D2539" s="15"/>
      <c r="J2539" s="61"/>
    </row>
    <row r="2540" spans="1:10" ht="12.75">
      <c r="A2540" s="1"/>
      <c r="C2540" s="1"/>
      <c r="D2540" s="15"/>
      <c r="J2540" s="61"/>
    </row>
    <row r="2541" spans="1:10" ht="12.75">
      <c r="A2541" s="1"/>
      <c r="C2541" s="1"/>
      <c r="D2541" s="15"/>
      <c r="J2541" s="61"/>
    </row>
    <row r="2542" spans="1:10" ht="12.75">
      <c r="A2542" s="1"/>
      <c r="C2542" s="1"/>
      <c r="D2542" s="15"/>
      <c r="J2542" s="61"/>
    </row>
    <row r="2543" spans="1:10" ht="12.75">
      <c r="A2543" s="1"/>
      <c r="C2543" s="1"/>
      <c r="D2543" s="15"/>
      <c r="J2543" s="61"/>
    </row>
    <row r="2544" spans="1:10" ht="12.75">
      <c r="A2544" s="1"/>
      <c r="C2544" s="1"/>
      <c r="D2544" s="15"/>
      <c r="J2544" s="61"/>
    </row>
    <row r="2545" spans="1:10" ht="12.75">
      <c r="A2545" s="1"/>
      <c r="C2545" s="1"/>
      <c r="D2545" s="15"/>
      <c r="J2545" s="61"/>
    </row>
    <row r="2546" spans="1:10" ht="12.75">
      <c r="A2546" s="1"/>
      <c r="C2546" s="1"/>
      <c r="D2546" s="15"/>
      <c r="J2546" s="61"/>
    </row>
    <row r="2547" spans="1:10" ht="12.75">
      <c r="A2547" s="1"/>
      <c r="C2547" s="1"/>
      <c r="D2547" s="15"/>
      <c r="J2547" s="61"/>
    </row>
    <row r="2548" spans="1:10" ht="12.75">
      <c r="A2548" s="1"/>
      <c r="C2548" s="1"/>
      <c r="D2548" s="15"/>
      <c r="J2548" s="61"/>
    </row>
    <row r="2549" spans="1:10" ht="12.75">
      <c r="A2549" s="1"/>
      <c r="C2549" s="1"/>
      <c r="D2549" s="15"/>
      <c r="J2549" s="61"/>
    </row>
    <row r="2550" spans="1:10" ht="12.75">
      <c r="A2550" s="1"/>
      <c r="C2550" s="1"/>
      <c r="D2550" s="15"/>
      <c r="J2550" s="61"/>
    </row>
    <row r="2551" spans="1:10" ht="12.75">
      <c r="A2551" s="1"/>
      <c r="C2551" s="1"/>
      <c r="D2551" s="15"/>
      <c r="J2551" s="61"/>
    </row>
    <row r="2552" spans="1:10" ht="12.75">
      <c r="A2552" s="1"/>
      <c r="C2552" s="1"/>
      <c r="D2552" s="15"/>
      <c r="J2552" s="61"/>
    </row>
    <row r="2553" spans="1:10" ht="12.75">
      <c r="A2553" s="1"/>
      <c r="C2553" s="1"/>
      <c r="D2553" s="15"/>
      <c r="J2553" s="61"/>
    </row>
    <row r="2554" spans="1:10" ht="12.75">
      <c r="A2554" s="1"/>
      <c r="C2554" s="1"/>
      <c r="D2554" s="15"/>
      <c r="J2554" s="61"/>
    </row>
    <row r="2555" spans="1:10" ht="12.75">
      <c r="A2555" s="1"/>
      <c r="C2555" s="1"/>
      <c r="D2555" s="15"/>
      <c r="J2555" s="61"/>
    </row>
    <row r="2556" spans="1:10" ht="12.75">
      <c r="A2556" s="1"/>
      <c r="C2556" s="1"/>
      <c r="D2556" s="15"/>
      <c r="J2556" s="61"/>
    </row>
    <row r="2557" spans="1:10" ht="12.75">
      <c r="A2557" s="1"/>
      <c r="C2557" s="1"/>
      <c r="D2557" s="15"/>
      <c r="J2557" s="61"/>
    </row>
    <row r="2558" spans="1:10" ht="12.75">
      <c r="A2558" s="1"/>
      <c r="C2558" s="1"/>
      <c r="D2558" s="15"/>
      <c r="J2558" s="61"/>
    </row>
    <row r="2559" spans="1:10" ht="12.75">
      <c r="A2559" s="1"/>
      <c r="C2559" s="1"/>
      <c r="D2559" s="15"/>
      <c r="J2559" s="61"/>
    </row>
    <row r="2560" spans="1:10" ht="12.75">
      <c r="A2560" s="1"/>
      <c r="C2560" s="1"/>
      <c r="D2560" s="15"/>
      <c r="J2560" s="61"/>
    </row>
    <row r="2561" spans="1:10" ht="12.75">
      <c r="A2561" s="1"/>
      <c r="C2561" s="1"/>
      <c r="D2561" s="15"/>
      <c r="J2561" s="61"/>
    </row>
    <row r="2562" spans="1:10" ht="12.75">
      <c r="A2562" s="1"/>
      <c r="C2562" s="1"/>
      <c r="D2562" s="15"/>
      <c r="J2562" s="61"/>
    </row>
    <row r="2563" spans="1:10" ht="12.75">
      <c r="A2563" s="1"/>
      <c r="C2563" s="1"/>
      <c r="D2563" s="15"/>
      <c r="J2563" s="61"/>
    </row>
    <row r="2564" spans="1:10" ht="12.75">
      <c r="A2564" s="1"/>
      <c r="C2564" s="1"/>
      <c r="D2564" s="15"/>
      <c r="J2564" s="61"/>
    </row>
    <row r="2565" spans="1:10" ht="12.75">
      <c r="A2565" s="1"/>
      <c r="C2565" s="1"/>
      <c r="D2565" s="15"/>
      <c r="J2565" s="61"/>
    </row>
    <row r="2566" spans="1:10" ht="12.75">
      <c r="A2566" s="1"/>
      <c r="C2566" s="1"/>
      <c r="D2566" s="15"/>
      <c r="J2566" s="61"/>
    </row>
    <row r="2567" spans="1:10" ht="12.75">
      <c r="A2567" s="1"/>
      <c r="C2567" s="1"/>
      <c r="D2567" s="15"/>
      <c r="J2567" s="61"/>
    </row>
    <row r="2568" spans="1:10" ht="12.75">
      <c r="A2568" s="1"/>
      <c r="C2568" s="1"/>
      <c r="D2568" s="15"/>
      <c r="J2568" s="61"/>
    </row>
    <row r="2569" spans="1:10" ht="12.75">
      <c r="A2569" s="1"/>
      <c r="C2569" s="1"/>
      <c r="D2569" s="15"/>
      <c r="J2569" s="61"/>
    </row>
    <row r="2570" spans="1:10" ht="12.75">
      <c r="A2570" s="1"/>
      <c r="C2570" s="1"/>
      <c r="D2570" s="15"/>
      <c r="J2570" s="61"/>
    </row>
    <row r="2571" spans="1:10" ht="12.75">
      <c r="A2571" s="1"/>
      <c r="C2571" s="1"/>
      <c r="D2571" s="15"/>
      <c r="J2571" s="61"/>
    </row>
    <row r="2572" spans="1:10" ht="12.75">
      <c r="A2572" s="1"/>
      <c r="C2572" s="1"/>
      <c r="D2572" s="15"/>
      <c r="J2572" s="61"/>
    </row>
    <row r="2573" spans="1:10" ht="12.75">
      <c r="A2573" s="1"/>
      <c r="C2573" s="1"/>
      <c r="D2573" s="15"/>
      <c r="J2573" s="61"/>
    </row>
    <row r="2574" spans="1:10" ht="12.75">
      <c r="A2574" s="1"/>
      <c r="C2574" s="1"/>
      <c r="D2574" s="15"/>
      <c r="J2574" s="61"/>
    </row>
    <row r="2575" spans="1:10" ht="12.75">
      <c r="A2575" s="1"/>
      <c r="C2575" s="1"/>
      <c r="D2575" s="15"/>
      <c r="J2575" s="61"/>
    </row>
    <row r="2576" spans="1:10" ht="12.75">
      <c r="A2576" s="1"/>
      <c r="C2576" s="1"/>
      <c r="D2576" s="15"/>
      <c r="J2576" s="61"/>
    </row>
    <row r="2577" spans="1:10" ht="12.75">
      <c r="A2577" s="1"/>
      <c r="C2577" s="1"/>
      <c r="D2577" s="15"/>
      <c r="J2577" s="61"/>
    </row>
    <row r="2578" spans="1:10" ht="12.75">
      <c r="A2578" s="1"/>
      <c r="C2578" s="1"/>
      <c r="D2578" s="15"/>
      <c r="J2578" s="61"/>
    </row>
    <row r="2579" spans="1:10" ht="12.75">
      <c r="A2579" s="1"/>
      <c r="C2579" s="1"/>
      <c r="D2579" s="15"/>
      <c r="J2579" s="61"/>
    </row>
    <row r="2580" spans="1:10" ht="12.75">
      <c r="A2580" s="1"/>
      <c r="C2580" s="1"/>
      <c r="D2580" s="15"/>
      <c r="J2580" s="61"/>
    </row>
    <row r="2581" spans="1:10" ht="12.75">
      <c r="A2581" s="1"/>
      <c r="C2581" s="1"/>
      <c r="D2581" s="15"/>
      <c r="J2581" s="61"/>
    </row>
    <row r="2582" spans="1:10" ht="12.75">
      <c r="A2582" s="1"/>
      <c r="C2582" s="1"/>
      <c r="D2582" s="15"/>
      <c r="J2582" s="61"/>
    </row>
    <row r="2583" spans="1:10" ht="12.75">
      <c r="A2583" s="1"/>
      <c r="C2583" s="1"/>
      <c r="D2583" s="15"/>
      <c r="J2583" s="61"/>
    </row>
    <row r="2584" spans="1:10" ht="12.75">
      <c r="A2584" s="1"/>
      <c r="C2584" s="1"/>
      <c r="D2584" s="15"/>
      <c r="J2584" s="61"/>
    </row>
    <row r="2585" spans="1:10" ht="12.75">
      <c r="A2585" s="1"/>
      <c r="C2585" s="1"/>
      <c r="D2585" s="15"/>
      <c r="J2585" s="61"/>
    </row>
    <row r="2586" spans="1:10" ht="12.75">
      <c r="A2586" s="1"/>
      <c r="C2586" s="1"/>
      <c r="D2586" s="15"/>
      <c r="J2586" s="61"/>
    </row>
    <row r="2587" spans="1:10" ht="12.75">
      <c r="A2587" s="1"/>
      <c r="C2587" s="1"/>
      <c r="D2587" s="15"/>
      <c r="J2587" s="61"/>
    </row>
    <row r="2588" spans="1:10" ht="12.75">
      <c r="A2588" s="1"/>
      <c r="C2588" s="1"/>
      <c r="D2588" s="15"/>
      <c r="J2588" s="61"/>
    </row>
    <row r="2589" spans="1:10" ht="12.75">
      <c r="A2589" s="1"/>
      <c r="C2589" s="1"/>
      <c r="D2589" s="15"/>
      <c r="J2589" s="61"/>
    </row>
    <row r="2590" spans="1:10" ht="12.75">
      <c r="A2590" s="1"/>
      <c r="C2590" s="1"/>
      <c r="D2590" s="15"/>
      <c r="J2590" s="61"/>
    </row>
    <row r="2591" spans="1:10" ht="12.75">
      <c r="A2591" s="1"/>
      <c r="C2591" s="1"/>
      <c r="D2591" s="15"/>
      <c r="J2591" s="61"/>
    </row>
    <row r="2592" spans="1:10" ht="12.75">
      <c r="A2592" s="1"/>
      <c r="C2592" s="1"/>
      <c r="D2592" s="15"/>
      <c r="J2592" s="61"/>
    </row>
    <row r="2593" spans="1:10" ht="12.75">
      <c r="A2593" s="1"/>
      <c r="C2593" s="1"/>
      <c r="D2593" s="15"/>
      <c r="J2593" s="61"/>
    </row>
    <row r="2594" spans="1:10" ht="12.75">
      <c r="A2594" s="1"/>
      <c r="C2594" s="1"/>
      <c r="D2594" s="15"/>
      <c r="J2594" s="61"/>
    </row>
    <row r="2595" spans="1:10" ht="12.75">
      <c r="A2595" s="1"/>
      <c r="C2595" s="1"/>
      <c r="D2595" s="15"/>
      <c r="J2595" s="61"/>
    </row>
    <row r="2596" spans="1:10" ht="12.75">
      <c r="A2596" s="1"/>
      <c r="C2596" s="1"/>
      <c r="D2596" s="15"/>
      <c r="J2596" s="61"/>
    </row>
    <row r="2597" spans="1:10" ht="12.75">
      <c r="A2597" s="1"/>
      <c r="C2597" s="1"/>
      <c r="D2597" s="15"/>
      <c r="J2597" s="61"/>
    </row>
    <row r="2598" spans="1:10" ht="12.75">
      <c r="A2598" s="1"/>
      <c r="C2598" s="1"/>
      <c r="D2598" s="15"/>
      <c r="J2598" s="61"/>
    </row>
    <row r="2599" spans="1:10" ht="12.75">
      <c r="A2599" s="1"/>
      <c r="C2599" s="1"/>
      <c r="D2599" s="15"/>
      <c r="J2599" s="61"/>
    </row>
    <row r="2600" spans="1:10" ht="12.75">
      <c r="A2600" s="1"/>
      <c r="C2600" s="1"/>
      <c r="D2600" s="15"/>
      <c r="J2600" s="61"/>
    </row>
    <row r="2601" spans="1:10" ht="12.75">
      <c r="A2601" s="1"/>
      <c r="C2601" s="1"/>
      <c r="D2601" s="15"/>
      <c r="J2601" s="61"/>
    </row>
    <row r="2602" spans="1:10" ht="12.75">
      <c r="A2602" s="1"/>
      <c r="C2602" s="1"/>
      <c r="D2602" s="15"/>
      <c r="J2602" s="61"/>
    </row>
    <row r="2603" spans="1:10" ht="12.75">
      <c r="A2603" s="1"/>
      <c r="C2603" s="1"/>
      <c r="D2603" s="15"/>
      <c r="J2603" s="61"/>
    </row>
    <row r="2604" spans="1:10" ht="12.75">
      <c r="A2604" s="1"/>
      <c r="C2604" s="1"/>
      <c r="D2604" s="15"/>
      <c r="J2604" s="61"/>
    </row>
    <row r="2605" spans="1:10" ht="12.75">
      <c r="A2605" s="1"/>
      <c r="C2605" s="1"/>
      <c r="D2605" s="15"/>
      <c r="J2605" s="61"/>
    </row>
    <row r="2606" spans="1:10" ht="12.75">
      <c r="A2606" s="1"/>
      <c r="C2606" s="1"/>
      <c r="D2606" s="15"/>
      <c r="J2606" s="61"/>
    </row>
    <row r="2607" spans="1:10" ht="12.75">
      <c r="A2607" s="1"/>
      <c r="C2607" s="1"/>
      <c r="D2607" s="15"/>
      <c r="J2607" s="61"/>
    </row>
    <row r="2608" spans="1:10" ht="12.75">
      <c r="A2608" s="1"/>
      <c r="C2608" s="1"/>
      <c r="D2608" s="15"/>
      <c r="J2608" s="61"/>
    </row>
    <row r="2609" spans="1:10" ht="12.75">
      <c r="A2609" s="1"/>
      <c r="C2609" s="1"/>
      <c r="D2609" s="15"/>
      <c r="J2609" s="61"/>
    </row>
    <row r="2610" spans="1:10" ht="12.75">
      <c r="A2610" s="1"/>
      <c r="C2610" s="1"/>
      <c r="D2610" s="15"/>
      <c r="J2610" s="61"/>
    </row>
    <row r="2611" spans="1:10" ht="12.75">
      <c r="A2611" s="1"/>
      <c r="C2611" s="1"/>
      <c r="D2611" s="15"/>
      <c r="J2611" s="61"/>
    </row>
    <row r="2612" spans="1:10" ht="12.75">
      <c r="A2612" s="1"/>
      <c r="C2612" s="1"/>
      <c r="D2612" s="15"/>
      <c r="J2612" s="61"/>
    </row>
    <row r="2613" spans="1:10" ht="12.75">
      <c r="A2613" s="1"/>
      <c r="C2613" s="1"/>
      <c r="D2613" s="15"/>
      <c r="J2613" s="61"/>
    </row>
    <row r="2614" spans="1:10" ht="12.75">
      <c r="A2614" s="1"/>
      <c r="C2614" s="1"/>
      <c r="D2614" s="15"/>
      <c r="J2614" s="61"/>
    </row>
    <row r="2615" spans="1:10" ht="12.75">
      <c r="A2615" s="1"/>
      <c r="C2615" s="1"/>
      <c r="D2615" s="15"/>
      <c r="J2615" s="61"/>
    </row>
    <row r="2616" spans="1:10" ht="12.75">
      <c r="A2616" s="1"/>
      <c r="C2616" s="1"/>
      <c r="D2616" s="15"/>
      <c r="J2616" s="61"/>
    </row>
    <row r="2617" spans="1:10" ht="12.75">
      <c r="A2617" s="1"/>
      <c r="C2617" s="1"/>
      <c r="D2617" s="15"/>
      <c r="J2617" s="61"/>
    </row>
    <row r="2618" spans="1:10" ht="12.75">
      <c r="A2618" s="1"/>
      <c r="C2618" s="1"/>
      <c r="D2618" s="15"/>
      <c r="J2618" s="61"/>
    </row>
    <row r="2619" spans="1:10" ht="12.75">
      <c r="A2619" s="1"/>
      <c r="C2619" s="1"/>
      <c r="D2619" s="15"/>
      <c r="J2619" s="61"/>
    </row>
    <row r="2620" spans="1:10" ht="12.75">
      <c r="A2620" s="1"/>
      <c r="C2620" s="1"/>
      <c r="D2620" s="15"/>
      <c r="J2620" s="61"/>
    </row>
    <row r="2621" spans="1:10" ht="12.75">
      <c r="A2621" s="1"/>
      <c r="C2621" s="1"/>
      <c r="D2621" s="15"/>
      <c r="J2621" s="61"/>
    </row>
    <row r="2622" spans="1:10" ht="12.75">
      <c r="A2622" s="1"/>
      <c r="C2622" s="1"/>
      <c r="D2622" s="15"/>
      <c r="J2622" s="61"/>
    </row>
    <row r="2623" spans="1:10" ht="12.75">
      <c r="A2623" s="1"/>
      <c r="C2623" s="1"/>
      <c r="D2623" s="15"/>
      <c r="J2623" s="61"/>
    </row>
    <row r="2624" spans="1:10" ht="12.75">
      <c r="A2624" s="1"/>
      <c r="C2624" s="1"/>
      <c r="D2624" s="15"/>
      <c r="J2624" s="61"/>
    </row>
    <row r="2625" spans="1:10" ht="12.75">
      <c r="A2625" s="1"/>
      <c r="C2625" s="1"/>
      <c r="D2625" s="15"/>
      <c r="J2625" s="61"/>
    </row>
    <row r="2626" spans="1:10" ht="12.75">
      <c r="A2626" s="1"/>
      <c r="C2626" s="1"/>
      <c r="D2626" s="15"/>
      <c r="J2626" s="61"/>
    </row>
    <row r="2627" spans="1:10" ht="12.75">
      <c r="A2627" s="1"/>
      <c r="C2627" s="1"/>
      <c r="D2627" s="15"/>
      <c r="J2627" s="61"/>
    </row>
    <row r="2628" spans="1:10" ht="12.75">
      <c r="A2628" s="1"/>
      <c r="C2628" s="1"/>
      <c r="D2628" s="15"/>
      <c r="J2628" s="61"/>
    </row>
    <row r="2629" spans="1:10" ht="12.75">
      <c r="A2629" s="1"/>
      <c r="C2629" s="1"/>
      <c r="D2629" s="15"/>
      <c r="J2629" s="61"/>
    </row>
    <row r="2630" spans="1:10" ht="12.75">
      <c r="A2630" s="1"/>
      <c r="C2630" s="1"/>
      <c r="D2630" s="15"/>
      <c r="J2630" s="61"/>
    </row>
    <row r="2631" spans="1:10" ht="12.75">
      <c r="A2631" s="1"/>
      <c r="C2631" s="1"/>
      <c r="D2631" s="15"/>
      <c r="J2631" s="61"/>
    </row>
    <row r="2632" spans="1:10" ht="12.75">
      <c r="A2632" s="1"/>
      <c r="C2632" s="1"/>
      <c r="D2632" s="15"/>
      <c r="J2632" s="61"/>
    </row>
    <row r="2633" spans="1:10" ht="12.75">
      <c r="A2633" s="1"/>
      <c r="C2633" s="1"/>
      <c r="D2633" s="15"/>
      <c r="J2633" s="61"/>
    </row>
    <row r="2634" spans="1:10" ht="12.75">
      <c r="A2634" s="1"/>
      <c r="C2634" s="1"/>
      <c r="D2634" s="15"/>
      <c r="J2634" s="61"/>
    </row>
    <row r="2635" spans="1:10" ht="12.75">
      <c r="A2635" s="1"/>
      <c r="C2635" s="1"/>
      <c r="D2635" s="15"/>
      <c r="J2635" s="61"/>
    </row>
    <row r="2636" spans="1:10" ht="12.75">
      <c r="A2636" s="1"/>
      <c r="C2636" s="1"/>
      <c r="D2636" s="15"/>
      <c r="J2636" s="61"/>
    </row>
    <row r="2637" spans="1:10" ht="12.75">
      <c r="A2637" s="1"/>
      <c r="C2637" s="1"/>
      <c r="D2637" s="15"/>
      <c r="J2637" s="61"/>
    </row>
    <row r="2638" spans="1:10" ht="12.75">
      <c r="A2638" s="1"/>
      <c r="C2638" s="1"/>
      <c r="D2638" s="15"/>
      <c r="J2638" s="61"/>
    </row>
    <row r="2639" spans="1:10" ht="12.75">
      <c r="A2639" s="1"/>
      <c r="C2639" s="1"/>
      <c r="D2639" s="15"/>
      <c r="J2639" s="61"/>
    </row>
    <row r="2640" spans="1:10" ht="12.75">
      <c r="A2640" s="1"/>
      <c r="C2640" s="1"/>
      <c r="D2640" s="15"/>
      <c r="J2640" s="61"/>
    </row>
    <row r="2641" spans="1:10" ht="12.75">
      <c r="A2641" s="1"/>
      <c r="C2641" s="1"/>
      <c r="D2641" s="15"/>
      <c r="J2641" s="61"/>
    </row>
    <row r="2642" spans="1:10" ht="12.75">
      <c r="A2642" s="1"/>
      <c r="C2642" s="1"/>
      <c r="D2642" s="15"/>
      <c r="J2642" s="61"/>
    </row>
    <row r="2643" spans="1:10" ht="12.75">
      <c r="A2643" s="1"/>
      <c r="C2643" s="1"/>
      <c r="D2643" s="15"/>
      <c r="J2643" s="61"/>
    </row>
    <row r="2644" spans="1:10" ht="12.75">
      <c r="A2644" s="1"/>
      <c r="C2644" s="1"/>
      <c r="D2644" s="15"/>
      <c r="J2644" s="61"/>
    </row>
    <row r="2645" spans="1:10" ht="12.75">
      <c r="A2645" s="1"/>
      <c r="C2645" s="1"/>
      <c r="D2645" s="15"/>
      <c r="J2645" s="61"/>
    </row>
    <row r="2646" spans="1:10" ht="12.75">
      <c r="A2646" s="1"/>
      <c r="C2646" s="1"/>
      <c r="D2646" s="15"/>
      <c r="J2646" s="61"/>
    </row>
    <row r="2647" spans="1:10" ht="12.75">
      <c r="A2647" s="1"/>
      <c r="C2647" s="1"/>
      <c r="D2647" s="15"/>
      <c r="J2647" s="61"/>
    </row>
    <row r="2648" spans="1:10" ht="12.75">
      <c r="A2648" s="1"/>
      <c r="C2648" s="1"/>
      <c r="D2648" s="15"/>
      <c r="J2648" s="61"/>
    </row>
    <row r="2649" spans="1:10" ht="12.75">
      <c r="A2649" s="1"/>
      <c r="C2649" s="1"/>
      <c r="D2649" s="15"/>
      <c r="J2649" s="61"/>
    </row>
    <row r="2650" spans="1:10" ht="12.75">
      <c r="A2650" s="1"/>
      <c r="C2650" s="1"/>
      <c r="D2650" s="15"/>
      <c r="J2650" s="61"/>
    </row>
    <row r="2651" spans="1:10" ht="12.75">
      <c r="A2651" s="1"/>
      <c r="C2651" s="1"/>
      <c r="D2651" s="15"/>
      <c r="J2651" s="61"/>
    </row>
    <row r="2652" spans="1:10" ht="12.75">
      <c r="A2652" s="1"/>
      <c r="C2652" s="1"/>
      <c r="D2652" s="15"/>
      <c r="J2652" s="61"/>
    </row>
    <row r="2653" spans="1:10" ht="12.75">
      <c r="A2653" s="1"/>
      <c r="C2653" s="1"/>
      <c r="D2653" s="15"/>
      <c r="J2653" s="61"/>
    </row>
    <row r="2654" spans="1:10" ht="12.75">
      <c r="A2654" s="1"/>
      <c r="C2654" s="1"/>
      <c r="D2654" s="15"/>
      <c r="J2654" s="61"/>
    </row>
    <row r="2655" spans="1:10" ht="12.75">
      <c r="A2655" s="1"/>
      <c r="C2655" s="1"/>
      <c r="D2655" s="15"/>
      <c r="J2655" s="61"/>
    </row>
    <row r="2656" spans="1:10" ht="12.75">
      <c r="A2656" s="1"/>
      <c r="C2656" s="1"/>
      <c r="D2656" s="15"/>
      <c r="J2656" s="61"/>
    </row>
    <row r="2657" spans="1:10" ht="12.75">
      <c r="A2657" s="1"/>
      <c r="C2657" s="1"/>
      <c r="D2657" s="15"/>
      <c r="J2657" s="61"/>
    </row>
    <row r="2658" spans="1:10" ht="12.75">
      <c r="A2658" s="1"/>
      <c r="C2658" s="1"/>
      <c r="D2658" s="15"/>
      <c r="J2658" s="61"/>
    </row>
    <row r="2659" spans="1:10" ht="12.75">
      <c r="A2659" s="1"/>
      <c r="C2659" s="1"/>
      <c r="D2659" s="15"/>
      <c r="J2659" s="61"/>
    </row>
    <row r="2660" spans="1:10" ht="12.75">
      <c r="A2660" s="1"/>
      <c r="C2660" s="1"/>
      <c r="D2660" s="15"/>
      <c r="J2660" s="61"/>
    </row>
    <row r="2661" spans="1:10" ht="12.75">
      <c r="A2661" s="1"/>
      <c r="C2661" s="1"/>
      <c r="D2661" s="15"/>
      <c r="J2661" s="61"/>
    </row>
    <row r="2662" spans="1:10" ht="12.75">
      <c r="A2662" s="1"/>
      <c r="C2662" s="1"/>
      <c r="D2662" s="15"/>
      <c r="J2662" s="61"/>
    </row>
    <row r="2663" spans="1:10" ht="12.75">
      <c r="A2663" s="1"/>
      <c r="C2663" s="1"/>
      <c r="D2663" s="15"/>
      <c r="J2663" s="61"/>
    </row>
    <row r="2664" spans="1:10" ht="12.75">
      <c r="A2664" s="1"/>
      <c r="C2664" s="1"/>
      <c r="D2664" s="15"/>
      <c r="J2664" s="61"/>
    </row>
    <row r="2665" spans="1:10" ht="12.75">
      <c r="A2665" s="1"/>
      <c r="C2665" s="1"/>
      <c r="D2665" s="15"/>
      <c r="J2665" s="61"/>
    </row>
    <row r="2666" spans="1:10" ht="12.75">
      <c r="A2666" s="1"/>
      <c r="C2666" s="1"/>
      <c r="D2666" s="15"/>
      <c r="J2666" s="61"/>
    </row>
    <row r="2667" spans="1:10" ht="12.75">
      <c r="A2667" s="1"/>
      <c r="C2667" s="1"/>
      <c r="D2667" s="15"/>
      <c r="J2667" s="61"/>
    </row>
    <row r="2668" spans="1:10" ht="12.75">
      <c r="A2668" s="1"/>
      <c r="C2668" s="1"/>
      <c r="D2668" s="15"/>
      <c r="J2668" s="61"/>
    </row>
    <row r="2669" spans="1:10" ht="12.75">
      <c r="A2669" s="1"/>
      <c r="C2669" s="1"/>
      <c r="D2669" s="15"/>
      <c r="J2669" s="61"/>
    </row>
    <row r="2670" spans="1:10" ht="12.75">
      <c r="A2670" s="1"/>
      <c r="C2670" s="1"/>
      <c r="D2670" s="15"/>
      <c r="J2670" s="61"/>
    </row>
    <row r="2671" spans="1:10" ht="12.75">
      <c r="A2671" s="1"/>
      <c r="C2671" s="1"/>
      <c r="D2671" s="15"/>
      <c r="J2671" s="61"/>
    </row>
    <row r="2672" spans="1:10" ht="12.75">
      <c r="A2672" s="1"/>
      <c r="C2672" s="1"/>
      <c r="D2672" s="15"/>
      <c r="J2672" s="61"/>
    </row>
    <row r="2673" spans="1:10" ht="12.75">
      <c r="A2673" s="1"/>
      <c r="C2673" s="1"/>
      <c r="D2673" s="15"/>
      <c r="J2673" s="61"/>
    </row>
    <row r="2674" spans="1:10" ht="12.75">
      <c r="A2674" s="1"/>
      <c r="C2674" s="1"/>
      <c r="D2674" s="15"/>
      <c r="J2674" s="61"/>
    </row>
    <row r="2675" spans="1:10" ht="12.75">
      <c r="A2675" s="1"/>
      <c r="C2675" s="1"/>
      <c r="D2675" s="15"/>
      <c r="J2675" s="61"/>
    </row>
    <row r="2676" spans="1:10" ht="12.75">
      <c r="A2676" s="1"/>
      <c r="C2676" s="1"/>
      <c r="D2676" s="15"/>
      <c r="J2676" s="61"/>
    </row>
    <row r="2677" spans="1:10" ht="12.75">
      <c r="A2677" s="1"/>
      <c r="C2677" s="1"/>
      <c r="D2677" s="15"/>
      <c r="J2677" s="61"/>
    </row>
    <row r="2678" spans="1:10" ht="12.75">
      <c r="A2678" s="1"/>
      <c r="C2678" s="1"/>
      <c r="D2678" s="15"/>
      <c r="J2678" s="61"/>
    </row>
    <row r="2679" spans="1:10" ht="12.75">
      <c r="A2679" s="1"/>
      <c r="C2679" s="1"/>
      <c r="D2679" s="15"/>
      <c r="J2679" s="61"/>
    </row>
    <row r="2680" spans="1:10" ht="12.75">
      <c r="A2680" s="1"/>
      <c r="C2680" s="1"/>
      <c r="D2680" s="15"/>
      <c r="J2680" s="61"/>
    </row>
    <row r="2681" spans="1:10" ht="12.75">
      <c r="A2681" s="1"/>
      <c r="C2681" s="1"/>
      <c r="D2681" s="15"/>
      <c r="J2681" s="61"/>
    </row>
    <row r="2682" spans="1:10" ht="12.75">
      <c r="A2682" s="1"/>
      <c r="C2682" s="1"/>
      <c r="D2682" s="15"/>
      <c r="J2682" s="61"/>
    </row>
    <row r="2683" spans="1:10" ht="12.75">
      <c r="A2683" s="1"/>
      <c r="C2683" s="1"/>
      <c r="D2683" s="15"/>
      <c r="J2683" s="61"/>
    </row>
    <row r="2684" spans="1:10" ht="12.75">
      <c r="A2684" s="1"/>
      <c r="C2684" s="1"/>
      <c r="D2684" s="15"/>
      <c r="J2684" s="61"/>
    </row>
    <row r="2685" spans="1:10" ht="12.75">
      <c r="A2685" s="1"/>
      <c r="C2685" s="1"/>
      <c r="D2685" s="15"/>
      <c r="J2685" s="61"/>
    </row>
    <row r="2686" spans="1:10" ht="12.75">
      <c r="A2686" s="1"/>
      <c r="C2686" s="1"/>
      <c r="D2686" s="15"/>
      <c r="J2686" s="61"/>
    </row>
    <row r="2687" spans="1:10" ht="12.75">
      <c r="A2687" s="1"/>
      <c r="C2687" s="1"/>
      <c r="D2687" s="15"/>
      <c r="J2687" s="61"/>
    </row>
    <row r="2688" spans="1:10" ht="12.75">
      <c r="A2688" s="1"/>
      <c r="C2688" s="1"/>
      <c r="D2688" s="15"/>
      <c r="J2688" s="61"/>
    </row>
    <row r="2689" spans="1:10" ht="12.75">
      <c r="A2689" s="1"/>
      <c r="C2689" s="1"/>
      <c r="D2689" s="15"/>
      <c r="J2689" s="61"/>
    </row>
    <row r="2690" spans="1:10" ht="12.75">
      <c r="A2690" s="1"/>
      <c r="C2690" s="1"/>
      <c r="D2690" s="15"/>
      <c r="J2690" s="61"/>
    </row>
    <row r="2691" spans="1:10" ht="12.75">
      <c r="A2691" s="1"/>
      <c r="C2691" s="1"/>
      <c r="D2691" s="15"/>
      <c r="J2691" s="61"/>
    </row>
    <row r="2692" spans="1:10" ht="12.75">
      <c r="A2692" s="1"/>
      <c r="C2692" s="1"/>
      <c r="D2692" s="15"/>
      <c r="J2692" s="61"/>
    </row>
    <row r="2693" spans="1:10" ht="12.75">
      <c r="A2693" s="1"/>
      <c r="C2693" s="1"/>
      <c r="D2693" s="15"/>
      <c r="J2693" s="61"/>
    </row>
    <row r="2694" spans="1:10" ht="12.75">
      <c r="A2694" s="1"/>
      <c r="C2694" s="1"/>
      <c r="D2694" s="15"/>
      <c r="J2694" s="61"/>
    </row>
    <row r="2695" spans="1:10" ht="12.75">
      <c r="A2695" s="1"/>
      <c r="C2695" s="1"/>
      <c r="D2695" s="15"/>
      <c r="J2695" s="61"/>
    </row>
    <row r="2696" spans="1:10" ht="12.75">
      <c r="A2696" s="1"/>
      <c r="C2696" s="1"/>
      <c r="D2696" s="15"/>
      <c r="J2696" s="61"/>
    </row>
    <row r="2697" spans="1:10" ht="12.75">
      <c r="A2697" s="1"/>
      <c r="C2697" s="1"/>
      <c r="D2697" s="15"/>
      <c r="J2697" s="61"/>
    </row>
    <row r="2698" spans="1:10" ht="12.75">
      <c r="A2698" s="1"/>
      <c r="C2698" s="1"/>
      <c r="D2698" s="15"/>
      <c r="J2698" s="61"/>
    </row>
    <row r="2699" spans="1:10" ht="12.75">
      <c r="A2699" s="1"/>
      <c r="C2699" s="1"/>
      <c r="D2699" s="15"/>
      <c r="J2699" s="61"/>
    </row>
    <row r="2700" spans="1:10" ht="12.75">
      <c r="A2700" s="1"/>
      <c r="C2700" s="1"/>
      <c r="D2700" s="15"/>
      <c r="J2700" s="61"/>
    </row>
    <row r="2701" spans="1:10" ht="12.75">
      <c r="A2701" s="1"/>
      <c r="C2701" s="1"/>
      <c r="D2701" s="15"/>
      <c r="J2701" s="61"/>
    </row>
    <row r="2702" spans="1:10" ht="12.75">
      <c r="A2702" s="1"/>
      <c r="C2702" s="1"/>
      <c r="D2702" s="15"/>
      <c r="J2702" s="61"/>
    </row>
    <row r="2703" spans="1:10" ht="12.75">
      <c r="A2703" s="1"/>
      <c r="C2703" s="1"/>
      <c r="D2703" s="15"/>
      <c r="J2703" s="61"/>
    </row>
  </sheetData>
  <printOptions horizontalCentered="1" verticalCentered="1"/>
  <pageMargins left="0.31" right="0.3" top="0.75" bottom="0.42" header="0.53" footer="0.2362204724409449"/>
  <pageSetup horizontalDpi="600" verticalDpi="600" orientation="landscape" paperSize="9" scale="70" r:id="rId1"/>
  <headerFooter alignWithMargins="0">
    <oddHeader>&amp;L&amp;"Arial,Tučné"&amp;12Rekapitulace ukazatelů škol a školských zařízení zřizovaných krajem -  Zastupitelstvo Královéhradeckého kraje dne 22.9.2005 &amp;"Arial,Obyčejné"&amp;10(částky v tis. Kč)&amp;Rtab. č. 1</oddHeader>
    <oddFooter>&amp;R&amp;P /&amp;N</oddFooter>
  </headerFooter>
  <rowBreaks count="2" manualBreakCount="2">
    <brk id="144" max="255" man="1"/>
    <brk id="166" max="38" man="1"/>
  </rowBreaks>
  <colBreaks count="2" manualBreakCount="2">
    <brk id="22" max="65535" man="1"/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sm846</dc:creator>
  <cp:keywords/>
  <dc:description/>
  <cp:lastModifiedBy>or511</cp:lastModifiedBy>
  <cp:lastPrinted>2005-09-07T05:27:27Z</cp:lastPrinted>
  <dcterms:created xsi:type="dcterms:W3CDTF">2002-08-14T14:49:57Z</dcterms:created>
  <dcterms:modified xsi:type="dcterms:W3CDTF">2005-09-29T10:01:14Z</dcterms:modified>
  <cp:category/>
  <cp:version/>
  <cp:contentType/>
  <cp:contentStatus/>
</cp:coreProperties>
</file>