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'List1'!$A:$A,'List1'!$1:$1</definedName>
  </definedNames>
  <calcPr fullCalcOnLoad="1"/>
</workbook>
</file>

<file path=xl/comments1.xml><?xml version="1.0" encoding="utf-8"?>
<comments xmlns="http://schemas.openxmlformats.org/spreadsheetml/2006/main">
  <authors>
    <author>Jarkovsk? V?clav</author>
  </authors>
  <commentList>
    <comment ref="C24" authorId="0">
      <text>
        <r>
          <rPr>
            <sz val="8"/>
            <rFont val="Tahoma"/>
            <family val="2"/>
          </rPr>
          <t>4146:  indiv.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úpravy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6203,2: zůst. hodnota vyř. maj.
192,7:  aktual. odpisů
857,7: zapoj. příjmů z prodeje movit.m.</t>
        </r>
      </text>
    </comment>
    <comment ref="C33" authorId="0">
      <text>
        <r>
          <rPr>
            <sz val="8"/>
            <rFont val="Tahoma"/>
            <family val="2"/>
          </rPr>
          <t>-4146: indiv. úpr. přísp.
-154:  inv. dotace OA Náchod
-2500: inv dot. SOŠ a SOU Dvůr Kr.nL
+642,3: zapojení odvodu z porušení rozp. kázně</t>
        </r>
      </text>
    </comment>
  </commentList>
</comments>
</file>

<file path=xl/sharedStrings.xml><?xml version="1.0" encoding="utf-8"?>
<sst xmlns="http://schemas.openxmlformats.org/spreadsheetml/2006/main" count="67" uniqueCount="55">
  <si>
    <t>BV- běžné výdaje, PO-příspěvky organizacím</t>
  </si>
  <si>
    <t>Kapitola 14 - odvětví školství  neinvestiční výdaje vč. změny rozpočtové struktury výdajů z BV na PO</t>
  </si>
  <si>
    <t>v tom:</t>
  </si>
  <si>
    <t>Přímé výdaje na vzdělávání :</t>
  </si>
  <si>
    <t xml:space="preserve">  - soukromé školství (přidělené prostředky)</t>
  </si>
  <si>
    <t>- soutěže a přehlídky z dotace SR</t>
  </si>
  <si>
    <t>Ostatní běžné výdaje – státní rozpočet</t>
  </si>
  <si>
    <t>poskytnutí grantů z ostatních kapitol rozpočtu kraje</t>
  </si>
  <si>
    <t>Celkem zvýšení z neinvestičních výdajů kraje</t>
  </si>
  <si>
    <t>Kapitola 14 - příjmy odvětví školství</t>
  </si>
  <si>
    <t>Odvody zůstatků z běž. účtu zrušených organizací</t>
  </si>
  <si>
    <t xml:space="preserve">Odvody z investičního fondu </t>
  </si>
  <si>
    <t xml:space="preserve">Celkem zvýšení příjmů </t>
  </si>
  <si>
    <t xml:space="preserve"> - preventivní programy - SR</t>
  </si>
  <si>
    <t xml:space="preserve"> - lesní hospodářství - SR</t>
  </si>
  <si>
    <r>
      <t xml:space="preserve">  - školy, předškolní a školská zařízení zřizované krajem</t>
    </r>
    <r>
      <rPr>
        <i/>
        <sz val="10"/>
        <rFont val="Arial"/>
        <family val="2"/>
      </rPr>
      <t xml:space="preserve"> </t>
    </r>
  </si>
  <si>
    <t>(celoroční limit)</t>
  </si>
  <si>
    <r>
      <t xml:space="preserve">   - školy, předškolní a školská zařízení zřizované  obcemi </t>
    </r>
    <r>
      <rPr>
        <i/>
        <sz val="10"/>
        <rFont val="Arial"/>
        <family val="2"/>
      </rPr>
      <t xml:space="preserve"> </t>
    </r>
  </si>
  <si>
    <t>Ostatní běžné výdaje - krajské prostř.</t>
  </si>
  <si>
    <t>Celkem kapitálové výdaje PO po úpravě</t>
  </si>
  <si>
    <t>Kapitálové výdaje PO odvětví školství</t>
  </si>
  <si>
    <t xml:space="preserve"> - program proti šikanování a násilí ve šk. a zař</t>
  </si>
  <si>
    <t>z kap. 14 - školství - státní rozpočet</t>
  </si>
  <si>
    <t xml:space="preserve"> FRIK - pol. 6351</t>
  </si>
  <si>
    <t>Grantové a dílčí progr. a samost. projekty - výdaje (UZ 52)</t>
  </si>
  <si>
    <t>z kap. 14 - školství - dotace PO z rozp. kraje</t>
  </si>
  <si>
    <t>z kap. 14 - školství - výdaje z rozp. kraje</t>
  </si>
  <si>
    <t>kapitálové výdaje:</t>
  </si>
  <si>
    <r>
      <t>Celkem příspěvky PO- krajské prostředky</t>
    </r>
    <r>
      <rPr>
        <sz val="10"/>
        <rFont val="Arial"/>
        <family val="2"/>
      </rPr>
      <t xml:space="preserve"> </t>
    </r>
  </si>
  <si>
    <t>Neinvestiční dotace obcím</t>
  </si>
  <si>
    <t xml:space="preserve"> - podpora rom. žáků středních škol - SR</t>
  </si>
  <si>
    <t xml:space="preserve"> - soutěže a přehlídky - SR</t>
  </si>
  <si>
    <t>grantové, dílčí a samost. projekty</t>
  </si>
  <si>
    <t xml:space="preserve">  - z toho z Fondu reprodukce</t>
  </si>
  <si>
    <t xml:space="preserve"> - rozšíř. hod. dotace v 7. ročnících - SR</t>
  </si>
  <si>
    <t xml:space="preserve"> - volnočas.aktivity nest.nezisk.org.</t>
  </si>
  <si>
    <t>kapitálové příjmy</t>
  </si>
  <si>
    <t>zapojení darů, z prostředků ost. kapitol kraje</t>
  </si>
  <si>
    <t>Celkem příspěvky na provoz– státní prostředky /níže rozpis/</t>
  </si>
  <si>
    <t>výsledný rozpočet -  po  úpravách</t>
  </si>
  <si>
    <t xml:space="preserve">navržené úpravy
</t>
  </si>
  <si>
    <t>Kapitola 14 - neinvestiční výdaje kraje (uvedeno informativně - zapojeno v  závazných ukazatelích PO odvětví školství)</t>
  </si>
  <si>
    <t>částky v tis. Kč</t>
  </si>
  <si>
    <t xml:space="preserve"> - dotace na SIPVZ</t>
  </si>
  <si>
    <t>Celkem běžné výdaje kapitoly 14</t>
  </si>
  <si>
    <t>výsledný rozpočet -  po úpravě</t>
  </si>
  <si>
    <t>Upravený rozpočet -  po 2. změně</t>
  </si>
  <si>
    <t xml:space="preserve"> - program PILOT 1 - SR</t>
  </si>
  <si>
    <t>vratky dotací  na program HODINA -SR</t>
  </si>
  <si>
    <t xml:space="preserve"> - další vzd. pedag. prac. ZŠ s pouze I.st.-SR</t>
  </si>
  <si>
    <t xml:space="preserve"> -další vzd. ped. prac.vzděl. zařízením kraje-SR</t>
  </si>
  <si>
    <t xml:space="preserve"> - dotace od úřadu práce (přísp. PO) - SR</t>
  </si>
  <si>
    <t xml:space="preserve">  - z toho prostředky z ostatních kapitol kraje</t>
  </si>
  <si>
    <t xml:space="preserve">  - z toho UZ 52-grantové a dílčí progr. kap 14</t>
  </si>
  <si>
    <t>zapojení výnosů PO z pronájmů, prodejů movitého majetku a pojistných náhrad,…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</si>
</sst>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1" fillId="0" borderId="1" xfId="0" applyNumberFormat="1" applyFont="1" applyBorder="1" applyAlignment="1">
      <alignment horizontal="right"/>
    </xf>
    <xf numFmtId="168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3" xfId="0" applyBorder="1" applyAlignment="1">
      <alignment/>
    </xf>
    <xf numFmtId="167" fontId="0" fillId="0" borderId="6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2" fillId="0" borderId="8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67" fontId="0" fillId="0" borderId="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7" fontId="1" fillId="0" borderId="6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wrapText="1"/>
    </xf>
    <xf numFmtId="167" fontId="0" fillId="0" borderId="0" xfId="0" applyNumberFormat="1" applyAlignment="1">
      <alignment/>
    </xf>
    <xf numFmtId="167" fontId="0" fillId="0" borderId="11" xfId="0" applyNumberFormat="1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7" fontId="0" fillId="0" borderId="6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168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wrapText="1"/>
    </xf>
    <xf numFmtId="167" fontId="0" fillId="0" borderId="13" xfId="0" applyNumberFormat="1" applyFill="1" applyBorder="1" applyAlignment="1">
      <alignment/>
    </xf>
    <xf numFmtId="167" fontId="0" fillId="0" borderId="18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0" fontId="0" fillId="0" borderId="8" xfId="0" applyFont="1" applyFill="1" applyBorder="1" applyAlignment="1">
      <alignment wrapText="1"/>
    </xf>
    <xf numFmtId="167" fontId="0" fillId="0" borderId="21" xfId="0" applyNumberFormat="1" applyFill="1" applyBorder="1" applyAlignment="1">
      <alignment/>
    </xf>
    <xf numFmtId="167" fontId="0" fillId="0" borderId="22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167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167" fontId="0" fillId="0" borderId="3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1" fillId="0" borderId="2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140625" defaultRowHeight="12.75"/>
  <cols>
    <col min="1" max="1" width="39.421875" style="0" customWidth="1"/>
    <col min="2" max="2" width="10.8515625" style="0" customWidth="1"/>
    <col min="3" max="3" width="9.57421875" style="0" customWidth="1"/>
    <col min="4" max="4" width="11.00390625" style="0" customWidth="1"/>
  </cols>
  <sheetData>
    <row r="1" s="11" customFormat="1" ht="15.75">
      <c r="A1" s="84"/>
    </row>
    <row r="2" spans="1:4" ht="13.5" thickBot="1">
      <c r="A2" s="5" t="s">
        <v>0</v>
      </c>
      <c r="D2" s="85" t="s">
        <v>42</v>
      </c>
    </row>
    <row r="3" spans="1:4" s="9" customFormat="1" ht="48.75" customHeight="1">
      <c r="A3" s="7" t="s">
        <v>1</v>
      </c>
      <c r="B3" s="8" t="s">
        <v>46</v>
      </c>
      <c r="C3" s="8" t="s">
        <v>40</v>
      </c>
      <c r="D3" s="8" t="s">
        <v>45</v>
      </c>
    </row>
    <row r="4" spans="1:4" ht="8.25" customHeight="1" thickBot="1">
      <c r="A4" s="4"/>
      <c r="B4" s="24"/>
      <c r="C4" s="24"/>
      <c r="D4" s="24"/>
    </row>
    <row r="5" spans="1:4" ht="13.5" thickBot="1">
      <c r="A5" s="1" t="s">
        <v>2</v>
      </c>
      <c r="B5" s="16"/>
      <c r="C5" s="16"/>
      <c r="D5" s="16"/>
    </row>
    <row r="6" spans="1:4" ht="13.5" thickBot="1">
      <c r="A6" s="2" t="s">
        <v>3</v>
      </c>
      <c r="B6" s="53">
        <f>B7+B9+B10</f>
        <v>1870326</v>
      </c>
      <c r="C6" s="53">
        <f>C7+C9+C10</f>
        <v>959435</v>
      </c>
      <c r="D6" s="53">
        <f>D7+D9+D10</f>
        <v>2829761</v>
      </c>
    </row>
    <row r="7" spans="1:4" ht="25.5">
      <c r="A7" s="13" t="s">
        <v>15</v>
      </c>
      <c r="B7" s="29">
        <v>712853.2</v>
      </c>
      <c r="C7" s="37">
        <v>366548.8</v>
      </c>
      <c r="D7" s="29">
        <f>C7+B7</f>
        <v>1079402</v>
      </c>
    </row>
    <row r="8" spans="1:4" s="21" customFormat="1" ht="12.75">
      <c r="A8" s="22" t="s">
        <v>16</v>
      </c>
      <c r="B8" s="40"/>
      <c r="C8" s="40"/>
      <c r="D8" s="40">
        <v>1438360.3</v>
      </c>
    </row>
    <row r="9" spans="1:4" ht="25.5">
      <c r="A9" s="17" t="s">
        <v>4</v>
      </c>
      <c r="B9" s="38">
        <v>63375</v>
      </c>
      <c r="C9" s="38">
        <v>33248</v>
      </c>
      <c r="D9" s="38">
        <f>C9+B9</f>
        <v>96623</v>
      </c>
    </row>
    <row r="10" spans="1:4" ht="25.5">
      <c r="A10" s="17" t="s">
        <v>17</v>
      </c>
      <c r="B10" s="38">
        <v>1094097.8</v>
      </c>
      <c r="C10" s="38">
        <v>559638.2</v>
      </c>
      <c r="D10" s="38">
        <f>C10+B10</f>
        <v>1653736</v>
      </c>
    </row>
    <row r="11" spans="1:4" s="21" customFormat="1" ht="13.5" thickBot="1">
      <c r="A11" s="20" t="s">
        <v>16</v>
      </c>
      <c r="B11" s="41"/>
      <c r="C11" s="41"/>
      <c r="D11" s="41">
        <v>2203699.7</v>
      </c>
    </row>
    <row r="12" spans="1:4" ht="26.25" thickBot="1">
      <c r="A12" s="4" t="s">
        <v>38</v>
      </c>
      <c r="B12" s="52">
        <f>SUM(B13:B23)</f>
        <v>21927.9</v>
      </c>
      <c r="C12" s="52">
        <f>SUM(C13:C23)</f>
        <v>18188.699999999997</v>
      </c>
      <c r="D12" s="31">
        <f>B12+C12</f>
        <v>40116.6</v>
      </c>
    </row>
    <row r="13" spans="1:4" ht="12.75">
      <c r="A13" s="13" t="s">
        <v>5</v>
      </c>
      <c r="B13" s="37">
        <v>1255</v>
      </c>
      <c r="C13" s="25"/>
      <c r="D13" s="37">
        <f aca="true" t="shared" si="0" ref="D13:D34">C13+B13</f>
        <v>1255</v>
      </c>
    </row>
    <row r="14" spans="1:4" ht="12.75">
      <c r="A14" s="17" t="s">
        <v>13</v>
      </c>
      <c r="B14" s="38">
        <v>746</v>
      </c>
      <c r="C14" s="26"/>
      <c r="D14" s="38">
        <f t="shared" si="0"/>
        <v>746</v>
      </c>
    </row>
    <row r="15" spans="1:4" ht="12.75">
      <c r="A15" s="17" t="s">
        <v>14</v>
      </c>
      <c r="B15" s="38">
        <v>0</v>
      </c>
      <c r="C15" s="26"/>
      <c r="D15" s="38">
        <f t="shared" si="0"/>
        <v>0</v>
      </c>
    </row>
    <row r="16" spans="1:4" ht="12.75">
      <c r="A16" s="17" t="s">
        <v>43</v>
      </c>
      <c r="B16" s="38">
        <v>18526.1</v>
      </c>
      <c r="C16" s="26">
        <v>9879.7</v>
      </c>
      <c r="D16" s="38">
        <f t="shared" si="0"/>
        <v>28405.8</v>
      </c>
    </row>
    <row r="17" spans="1:4" ht="12.75">
      <c r="A17" s="17" t="s">
        <v>30</v>
      </c>
      <c r="B17" s="38">
        <v>0</v>
      </c>
      <c r="C17" s="26">
        <v>477.9</v>
      </c>
      <c r="D17" s="38">
        <f t="shared" si="0"/>
        <v>477.9</v>
      </c>
    </row>
    <row r="18" spans="1:4" ht="12" customHeight="1">
      <c r="A18" s="47" t="s">
        <v>21</v>
      </c>
      <c r="B18" s="38">
        <v>0</v>
      </c>
      <c r="C18" s="48"/>
      <c r="D18" s="38">
        <f t="shared" si="0"/>
        <v>0</v>
      </c>
    </row>
    <row r="19" spans="1:4" ht="12.75">
      <c r="A19" s="47" t="s">
        <v>34</v>
      </c>
      <c r="B19" s="49">
        <v>1275.9</v>
      </c>
      <c r="C19" s="48">
        <v>2432.7</v>
      </c>
      <c r="D19" s="49">
        <f t="shared" si="0"/>
        <v>3708.6</v>
      </c>
    </row>
    <row r="20" spans="1:4" ht="12.75">
      <c r="A20" s="47" t="s">
        <v>47</v>
      </c>
      <c r="B20" s="49">
        <v>57.5</v>
      </c>
      <c r="C20" s="48">
        <v>28.8</v>
      </c>
      <c r="D20" s="49">
        <f t="shared" si="0"/>
        <v>86.3</v>
      </c>
    </row>
    <row r="21" spans="1:4" ht="25.5">
      <c r="A21" s="47" t="s">
        <v>49</v>
      </c>
      <c r="B21" s="49">
        <v>0</v>
      </c>
      <c r="C21" s="48">
        <v>395</v>
      </c>
      <c r="D21" s="49">
        <f t="shared" si="0"/>
        <v>395</v>
      </c>
    </row>
    <row r="22" spans="1:4" ht="14.25" customHeight="1">
      <c r="A22" s="47" t="s">
        <v>50</v>
      </c>
      <c r="B22" s="49">
        <v>0</v>
      </c>
      <c r="C22" s="48">
        <v>4878</v>
      </c>
      <c r="D22" s="49">
        <f t="shared" si="0"/>
        <v>4878</v>
      </c>
    </row>
    <row r="23" spans="1:4" ht="13.5" thickBot="1">
      <c r="A23" s="18" t="s">
        <v>51</v>
      </c>
      <c r="B23" s="39">
        <v>67.4</v>
      </c>
      <c r="C23" s="27">
        <v>96.6</v>
      </c>
      <c r="D23" s="39">
        <f t="shared" si="0"/>
        <v>164</v>
      </c>
    </row>
    <row r="24" spans="1:6" ht="25.5">
      <c r="A24" s="57" t="s">
        <v>28</v>
      </c>
      <c r="B24" s="55">
        <v>303060.9</v>
      </c>
      <c r="C24" s="56">
        <f>4146+6203.2+192.7+857.7+C25</f>
        <v>11779.900000000001</v>
      </c>
      <c r="D24" s="55">
        <f t="shared" si="0"/>
        <v>314840.80000000005</v>
      </c>
      <c r="F24" s="58"/>
    </row>
    <row r="25" spans="1:4" ht="12.75">
      <c r="A25" s="60" t="s">
        <v>33</v>
      </c>
      <c r="B25" s="38">
        <v>15528</v>
      </c>
      <c r="C25" s="26">
        <v>380.3</v>
      </c>
      <c r="D25" s="38">
        <f>C25+B25</f>
        <v>15908.3</v>
      </c>
    </row>
    <row r="26" spans="1:4" ht="25.5">
      <c r="A26" s="76" t="s">
        <v>52</v>
      </c>
      <c r="B26" s="38">
        <v>318.9</v>
      </c>
      <c r="C26" s="26"/>
      <c r="D26" s="38">
        <f t="shared" si="0"/>
        <v>318.9</v>
      </c>
    </row>
    <row r="27" spans="1:4" ht="26.25" thickBot="1">
      <c r="A27" s="42" t="s">
        <v>53</v>
      </c>
      <c r="B27" s="59">
        <v>3877</v>
      </c>
      <c r="C27" s="54">
        <v>0</v>
      </c>
      <c r="D27" s="87">
        <f t="shared" si="0"/>
        <v>3877</v>
      </c>
    </row>
    <row r="28" spans="1:4" ht="25.5">
      <c r="A28" s="19" t="s">
        <v>6</v>
      </c>
      <c r="B28" s="50">
        <f>SUM(B29:B31)</f>
        <v>75</v>
      </c>
      <c r="C28" s="51"/>
      <c r="D28" s="50">
        <f t="shared" si="0"/>
        <v>75</v>
      </c>
    </row>
    <row r="29" spans="1:4" ht="12.75">
      <c r="A29" s="42" t="s">
        <v>31</v>
      </c>
      <c r="B29" s="38">
        <v>75</v>
      </c>
      <c r="C29" s="26"/>
      <c r="D29" s="38">
        <f t="shared" si="0"/>
        <v>75</v>
      </c>
    </row>
    <row r="30" spans="1:4" ht="12.75">
      <c r="A30" s="17" t="s">
        <v>13</v>
      </c>
      <c r="B30" s="38">
        <v>0</v>
      </c>
      <c r="C30" s="30"/>
      <c r="D30" s="38">
        <f t="shared" si="0"/>
        <v>0</v>
      </c>
    </row>
    <row r="31" spans="1:4" ht="17.25" customHeight="1" thickBot="1">
      <c r="A31" s="18" t="s">
        <v>35</v>
      </c>
      <c r="B31" s="46">
        <v>0</v>
      </c>
      <c r="C31" s="27"/>
      <c r="D31" s="46">
        <f t="shared" si="0"/>
        <v>0</v>
      </c>
    </row>
    <row r="32" spans="1:4" ht="17.25" customHeight="1" thickBot="1">
      <c r="A32" s="4" t="s">
        <v>29</v>
      </c>
      <c r="B32" s="36">
        <v>0</v>
      </c>
      <c r="C32" s="24">
        <v>0</v>
      </c>
      <c r="D32" s="36">
        <f t="shared" si="0"/>
        <v>0</v>
      </c>
    </row>
    <row r="33" spans="1:4" ht="17.25" customHeight="1" thickBot="1">
      <c r="A33" s="4" t="s">
        <v>18</v>
      </c>
      <c r="B33" s="36">
        <v>23489.7</v>
      </c>
      <c r="C33" s="31">
        <f>-4146-154-2500+642.3</f>
        <v>-6157.7</v>
      </c>
      <c r="D33" s="36">
        <f t="shared" si="0"/>
        <v>17332</v>
      </c>
    </row>
    <row r="34" spans="1:4" ht="26.25" thickBot="1">
      <c r="A34" s="4" t="s">
        <v>24</v>
      </c>
      <c r="B34" s="36">
        <v>14060</v>
      </c>
      <c r="C34" s="36"/>
      <c r="D34" s="36">
        <f t="shared" si="0"/>
        <v>14060</v>
      </c>
    </row>
    <row r="35" spans="1:4" ht="13.5" thickBot="1">
      <c r="A35" s="31" t="s">
        <v>44</v>
      </c>
      <c r="B35" s="28">
        <f>SUM(B7+B9+B10+B12+B24+B28+B32+B33+B34)</f>
        <v>2232939.5</v>
      </c>
      <c r="C35" s="28">
        <f>SUM(C7+C9+C10+C12+C24+C28+C32+C33+C34)</f>
        <v>983245.9</v>
      </c>
      <c r="D35" s="28">
        <f>SUM(D7+D9+D10+D12+D24+D28+D32+D33+D34)</f>
        <v>3216185.4000000004</v>
      </c>
    </row>
    <row r="36" s="12" customFormat="1" ht="12.75">
      <c r="A36" s="92"/>
    </row>
    <row r="37" s="12" customFormat="1" ht="12.75">
      <c r="A37" s="92"/>
    </row>
    <row r="38" s="12" customFormat="1" ht="13.5" thickBot="1">
      <c r="A38" s="92"/>
    </row>
    <row r="39" spans="1:4" ht="13.5" thickBot="1">
      <c r="A39" s="44"/>
      <c r="B39" s="45"/>
      <c r="C39" s="45"/>
      <c r="D39" s="45"/>
    </row>
    <row r="40" spans="1:4" ht="38.25">
      <c r="A40" s="61" t="s">
        <v>9</v>
      </c>
      <c r="B40" s="8" t="s">
        <v>46</v>
      </c>
      <c r="C40" s="8" t="s">
        <v>40</v>
      </c>
      <c r="D40" s="8" t="s">
        <v>39</v>
      </c>
    </row>
    <row r="41" spans="1:4" ht="13.5" thickBot="1">
      <c r="A41" s="1" t="s">
        <v>2</v>
      </c>
      <c r="B41" s="15"/>
      <c r="C41" s="32"/>
      <c r="D41" s="15"/>
    </row>
    <row r="42" spans="1:4" ht="26.25" thickBot="1">
      <c r="A42" s="3" t="s">
        <v>10</v>
      </c>
      <c r="B42" s="43">
        <v>266.7</v>
      </c>
      <c r="C42" s="23"/>
      <c r="D42" s="43">
        <f aca="true" t="shared" si="1" ref="D42:D47">C42+B42</f>
        <v>266.7</v>
      </c>
    </row>
    <row r="43" spans="1:4" ht="20.25" customHeight="1" thickBot="1">
      <c r="A43" s="3" t="s">
        <v>48</v>
      </c>
      <c r="B43" s="43">
        <v>34.7</v>
      </c>
      <c r="C43" s="23"/>
      <c r="D43" s="6">
        <f t="shared" si="1"/>
        <v>34.7</v>
      </c>
    </row>
    <row r="44" spans="1:4" ht="26.25" thickBot="1">
      <c r="A44" s="3" t="s">
        <v>54</v>
      </c>
      <c r="B44" s="6">
        <v>0</v>
      </c>
      <c r="C44" s="90">
        <f>1007.7+642.3</f>
        <v>1650</v>
      </c>
      <c r="D44" s="6">
        <f t="shared" si="1"/>
        <v>1650</v>
      </c>
    </row>
    <row r="45" spans="1:4" ht="13.5" thickBot="1">
      <c r="A45" s="34" t="s">
        <v>11</v>
      </c>
      <c r="B45" s="35">
        <f>43681.1-266.7</f>
        <v>43414.4</v>
      </c>
      <c r="C45" s="91">
        <v>6688.9</v>
      </c>
      <c r="D45" s="35">
        <f t="shared" si="1"/>
        <v>50103.3</v>
      </c>
    </row>
    <row r="46" spans="1:4" s="11" customFormat="1" ht="24.75" customHeight="1" thickBot="1">
      <c r="A46" s="34" t="s">
        <v>36</v>
      </c>
      <c r="B46" s="35">
        <v>1371.8</v>
      </c>
      <c r="C46" s="91">
        <v>3472.5</v>
      </c>
      <c r="D46" s="35">
        <f t="shared" si="1"/>
        <v>4844.3</v>
      </c>
    </row>
    <row r="47" spans="1:4" ht="13.5" thickBot="1">
      <c r="A47" s="14" t="s">
        <v>12</v>
      </c>
      <c r="B47" s="23">
        <f>SUM(B42:B46)</f>
        <v>45087.600000000006</v>
      </c>
      <c r="C47" s="23">
        <f>SUM(C42:C46)</f>
        <v>11811.4</v>
      </c>
      <c r="D47" s="23">
        <f t="shared" si="1"/>
        <v>56899.00000000001</v>
      </c>
    </row>
    <row r="48" s="12" customFormat="1" ht="12.75">
      <c r="A48" s="33"/>
    </row>
    <row r="49" ht="13.5" thickBot="1">
      <c r="D49" s="58"/>
    </row>
    <row r="50" spans="1:4" s="10" customFormat="1" ht="49.5" customHeight="1" thickBot="1">
      <c r="A50" s="62" t="s">
        <v>41</v>
      </c>
      <c r="B50" s="8" t="s">
        <v>46</v>
      </c>
      <c r="C50" s="8" t="s">
        <v>40</v>
      </c>
      <c r="D50" s="8" t="s">
        <v>39</v>
      </c>
    </row>
    <row r="51" spans="1:4" s="10" customFormat="1" ht="18" customHeight="1" thickBot="1">
      <c r="A51" s="64" t="s">
        <v>2</v>
      </c>
      <c r="B51" s="63"/>
      <c r="C51" s="65"/>
      <c r="D51" s="63"/>
    </row>
    <row r="52" spans="1:4" ht="13.5" thickBot="1">
      <c r="A52" s="64" t="s">
        <v>37</v>
      </c>
      <c r="B52" s="88">
        <v>308.9</v>
      </c>
      <c r="C52" s="86">
        <v>0</v>
      </c>
      <c r="D52" s="67">
        <f>C52+B52</f>
        <v>308.9</v>
      </c>
    </row>
    <row r="53" spans="1:4" ht="26.25" thickBot="1">
      <c r="A53" s="64" t="s">
        <v>7</v>
      </c>
      <c r="B53" s="67">
        <v>10</v>
      </c>
      <c r="C53" s="66"/>
      <c r="D53" s="67">
        <f>C53+B53</f>
        <v>10</v>
      </c>
    </row>
    <row r="54" spans="1:4" ht="26.25" thickBot="1">
      <c r="A54" s="68" t="s">
        <v>8</v>
      </c>
      <c r="B54" s="69">
        <f>SUM(B51:B53)</f>
        <v>318.9</v>
      </c>
      <c r="C54" s="69">
        <f>SUM(C51:C53)</f>
        <v>0</v>
      </c>
      <c r="D54" s="69">
        <f>C54+B54</f>
        <v>318.9</v>
      </c>
    </row>
    <row r="55" spans="1:4" ht="13.5" thickBot="1">
      <c r="A55" s="70"/>
      <c r="B55" s="70"/>
      <c r="C55" s="70"/>
      <c r="D55" s="70"/>
    </row>
    <row r="56" spans="1:4" s="11" customFormat="1" ht="45" customHeight="1" thickBot="1">
      <c r="A56" s="62" t="s">
        <v>20</v>
      </c>
      <c r="B56" s="8" t="s">
        <v>46</v>
      </c>
      <c r="C56" s="8" t="s">
        <v>40</v>
      </c>
      <c r="D56" s="8" t="s">
        <v>39</v>
      </c>
    </row>
    <row r="57" spans="1:4" ht="12.75">
      <c r="A57" s="71" t="s">
        <v>27</v>
      </c>
      <c r="B57" s="72"/>
      <c r="C57" s="73"/>
      <c r="D57" s="72"/>
    </row>
    <row r="58" spans="1:4" ht="12.75">
      <c r="A58" s="60" t="s">
        <v>22</v>
      </c>
      <c r="B58" s="74">
        <v>661.3</v>
      </c>
      <c r="C58" s="75">
        <v>782.3</v>
      </c>
      <c r="D58" s="74">
        <f aca="true" t="shared" si="2" ref="D58:D63">C58+B58</f>
        <v>1443.6</v>
      </c>
    </row>
    <row r="59" spans="1:4" ht="12.75">
      <c r="A59" s="76" t="s">
        <v>25</v>
      </c>
      <c r="B59" s="77">
        <v>100</v>
      </c>
      <c r="C59" s="89">
        <v>2804</v>
      </c>
      <c r="D59" s="77">
        <f t="shared" si="2"/>
        <v>2904</v>
      </c>
    </row>
    <row r="60" spans="1:4" ht="12.75">
      <c r="A60" s="76" t="s">
        <v>26</v>
      </c>
      <c r="B60" s="77">
        <v>24000</v>
      </c>
      <c r="C60" s="78"/>
      <c r="D60" s="77">
        <f t="shared" si="2"/>
        <v>24000</v>
      </c>
    </row>
    <row r="61" spans="1:4" ht="12.75">
      <c r="A61" s="79" t="s">
        <v>32</v>
      </c>
      <c r="B61" s="77">
        <v>5490</v>
      </c>
      <c r="C61" s="78"/>
      <c r="D61" s="77">
        <f>C61+B61</f>
        <v>5490</v>
      </c>
    </row>
    <row r="62" spans="1:4" ht="13.5" thickBot="1">
      <c r="A62" s="80" t="s">
        <v>23</v>
      </c>
      <c r="B62" s="81">
        <v>0</v>
      </c>
      <c r="C62" s="82">
        <v>0</v>
      </c>
      <c r="D62" s="81">
        <f t="shared" si="2"/>
        <v>0</v>
      </c>
    </row>
    <row r="63" spans="1:4" ht="13.5" thickBot="1">
      <c r="A63" s="68" t="s">
        <v>19</v>
      </c>
      <c r="B63" s="83">
        <f>SUM(B58:B62)</f>
        <v>30251.3</v>
      </c>
      <c r="C63" s="83">
        <f>SUM(C58:C62)</f>
        <v>3586.3</v>
      </c>
      <c r="D63" s="83">
        <f t="shared" si="2"/>
        <v>33837.6</v>
      </c>
    </row>
  </sheetData>
  <mergeCells count="1">
    <mergeCell ref="A36:A38"/>
  </mergeCells>
  <printOptions/>
  <pageMargins left="0.75" right="0.31" top="0.81" bottom="0.52" header="0.5" footer="0.98"/>
  <pageSetup horizontalDpi="600" verticalDpi="600" orientation="portrait" paperSize="9" r:id="rId3"/>
  <headerFooter alignWithMargins="0">
    <oddHeader>&amp;L&amp;"Arial,Tučné"Rekapitulace příjmů a výdajů odvětví školství - Rada 14.9.2005
&amp;Rtab. č. 3</oddHeader>
  </headerFooter>
  <rowBreaks count="1" manualBreakCount="1">
    <brk id="3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or511</cp:lastModifiedBy>
  <cp:lastPrinted>2005-09-06T11:09:51Z</cp:lastPrinted>
  <dcterms:created xsi:type="dcterms:W3CDTF">2003-09-22T07:16:11Z</dcterms:created>
  <dcterms:modified xsi:type="dcterms:W3CDTF">2005-09-29T10:04:30Z</dcterms:modified>
  <cp:category/>
  <cp:version/>
  <cp:contentType/>
  <cp:contentStatus/>
</cp:coreProperties>
</file>