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15" windowHeight="831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'List1'!$3:$5</definedName>
  </definedNames>
  <calcPr fullCalcOnLoad="1"/>
</workbook>
</file>

<file path=xl/sharedStrings.xml><?xml version="1.0" encoding="utf-8"?>
<sst xmlns="http://schemas.openxmlformats.org/spreadsheetml/2006/main" count="495" uniqueCount="462">
  <si>
    <t>Název akce</t>
  </si>
  <si>
    <t>investiční</t>
  </si>
  <si>
    <t>neinvestiční</t>
  </si>
  <si>
    <t>v tis. Kč</t>
  </si>
  <si>
    <t>PO:</t>
  </si>
  <si>
    <t>upravený rozpočet po 6. změně</t>
  </si>
  <si>
    <t>Přehled jmenovitých akcí z Fondu reprodukce Královéhradeckého kraje                                    v roce 2005</t>
  </si>
  <si>
    <t>výměna podlahové krytiny v učebnách</t>
  </si>
  <si>
    <t>dataprojektor</t>
  </si>
  <si>
    <t>malování školy</t>
  </si>
  <si>
    <t>telefonní ústředna</t>
  </si>
  <si>
    <t>výměna podlahové krytiny, drobné úpravy</t>
  </si>
  <si>
    <t>termoventily</t>
  </si>
  <si>
    <t xml:space="preserve">Obchodní akademie, Hr. Králové </t>
  </si>
  <si>
    <t>obnova hydroizolace</t>
  </si>
  <si>
    <t>výměna podlah - dřevomorka</t>
  </si>
  <si>
    <t>konvektomat do školní kuchyně</t>
  </si>
  <si>
    <t xml:space="preserve">oprava zděného přístavku </t>
  </si>
  <si>
    <t>oprava lepenkové střechy U Koruny - dílny</t>
  </si>
  <si>
    <t>zateplení obvod. pláště a stav. úpravy na DM</t>
  </si>
  <si>
    <t>půdní vestavba se zatepelním</t>
  </si>
  <si>
    <t>reko soc. zařízení na DM</t>
  </si>
  <si>
    <t>notebook s DVD technikou</t>
  </si>
  <si>
    <t>reko dílen ve 2. n.p. PETROF</t>
  </si>
  <si>
    <t>postupná výměna oken na objektu školy</t>
  </si>
  <si>
    <t>tloušťkovací frézka</t>
  </si>
  <si>
    <t>Dětský domov, Nechanice</t>
  </si>
  <si>
    <t>vybudování  dalších WC a umyvadel</t>
  </si>
  <si>
    <t>kuchyňská pánev univerzální</t>
  </si>
  <si>
    <t>malířské a natěračské práce</t>
  </si>
  <si>
    <t>oprava svislé venkovní izolace suterénu</t>
  </si>
  <si>
    <t>Jiráskovo gymnázium, Náchod</t>
  </si>
  <si>
    <t xml:space="preserve">Obchodní akademie, Náchod </t>
  </si>
  <si>
    <t>reko el. rozvodů a výměna hl. jističe</t>
  </si>
  <si>
    <t>reko výměníkové stanice SOU Raisova</t>
  </si>
  <si>
    <t>myčka na nádobí</t>
  </si>
  <si>
    <t>osobní automobil</t>
  </si>
  <si>
    <t>Speciální školy, Hořičky</t>
  </si>
  <si>
    <t>Služba škole, Náchod</t>
  </si>
  <si>
    <t>oprava vodovodní přípojky</t>
  </si>
  <si>
    <t>SOŠ a SOU, Nové Město n.M.</t>
  </si>
  <si>
    <t>oprava dívčích soc. zařízení ve škole</t>
  </si>
  <si>
    <t>Gymnázium F.M.Pelcla, Rychnov n.K.</t>
  </si>
  <si>
    <t>oprava podlah ve třídách</t>
  </si>
  <si>
    <t>oplocení areálu</t>
  </si>
  <si>
    <t>Gymnázium, Dobruška</t>
  </si>
  <si>
    <t>kopírovací stroj</t>
  </si>
  <si>
    <t>VOŠ tech.ek. a SPŠ, Rychnov n.K.</t>
  </si>
  <si>
    <t>SPŠ elektrotech, Dobruška</t>
  </si>
  <si>
    <t>notebook 2x</t>
  </si>
  <si>
    <t>malování DM</t>
  </si>
  <si>
    <t>Zvláštní škola, Dobruška</t>
  </si>
  <si>
    <t>malování</t>
  </si>
  <si>
    <t>Gym. a S.pedagog.Š, Nová Paka</t>
  </si>
  <si>
    <t>osazení 4 ks plynových kotlů na DM</t>
  </si>
  <si>
    <t>SPŠ kamen. a sochař. a SOU, Hořice</t>
  </si>
  <si>
    <t>oprava bytových jader na DM</t>
  </si>
  <si>
    <t>reko soc. zařízení ve škole</t>
  </si>
  <si>
    <t>reko skleníku</t>
  </si>
  <si>
    <t>reko rozvodů vody na DM</t>
  </si>
  <si>
    <t>formátovací pila s předřezem</t>
  </si>
  <si>
    <t>pekařská pec</t>
  </si>
  <si>
    <t>Gymnázium, Trutnov</t>
  </si>
  <si>
    <t>Střední zdrav. škola, Trutnov</t>
  </si>
  <si>
    <t>oprava a nátěr střechy na budově školy</t>
  </si>
  <si>
    <t>oprava střechy na DM Fibichova, Bulharská</t>
  </si>
  <si>
    <t>SLŠ a VOŠ lesnická, Trutnov</t>
  </si>
  <si>
    <t>napojení kanallizace</t>
  </si>
  <si>
    <t>PD a reko soc. zařízení</t>
  </si>
  <si>
    <t>Stř. průmyslová škola, Dvůr Králové</t>
  </si>
  <si>
    <t>SPŠ a SOU, Školní, Trutnov</t>
  </si>
  <si>
    <t>výměna osvětlení Školní</t>
  </si>
  <si>
    <t>strojní elektromechanické tabulové nůžky</t>
  </si>
  <si>
    <t>SOŠ a SOU, Volanovská, Trutnov</t>
  </si>
  <si>
    <t>výměna střešní krytiny K Úpě</t>
  </si>
  <si>
    <t>reko soc. zařízení Pražská</t>
  </si>
  <si>
    <t>cukrářská pec</t>
  </si>
  <si>
    <t>výměna betonové podlahy K Úpě</t>
  </si>
  <si>
    <t>Odboné učiliště a PŠ, Hostinné</t>
  </si>
  <si>
    <t>kanalizační přípojka</t>
  </si>
  <si>
    <t>Dětský domov, Vrchlabí</t>
  </si>
  <si>
    <t>osobní automobil - dofinancování</t>
  </si>
  <si>
    <t>Školní polesí, Trutnov</t>
  </si>
  <si>
    <t>terénní vozidlo</t>
  </si>
  <si>
    <t>reko výměníkové stanice</t>
  </si>
  <si>
    <t>vyvážecí souprava</t>
  </si>
  <si>
    <t>SOU potravinářské, Smiřice</t>
  </si>
  <si>
    <t>oprava lepenkové krytiny na DM</t>
  </si>
  <si>
    <t>PD na reko ÚT v objektu školy</t>
  </si>
  <si>
    <t>PD na reko šaten</t>
  </si>
  <si>
    <t>přestavba školní kuchyně na šatny</t>
  </si>
  <si>
    <t>výměna oken na DM</t>
  </si>
  <si>
    <t>SOU a OU, Opočno</t>
  </si>
  <si>
    <t>PD na reko tělocvičny</t>
  </si>
  <si>
    <t>zhotovení PD na reko soc. zařízení ve škole</t>
  </si>
  <si>
    <t>plynový kotel do školní kuchyně</t>
  </si>
  <si>
    <t>rekonstrukce šaten</t>
  </si>
  <si>
    <t>stavební úpravy umyváren a soc. zařízení</t>
  </si>
  <si>
    <t>výměna dvou světlíků v laboratoři</t>
  </si>
  <si>
    <t>velkokapacitní lednice</t>
  </si>
  <si>
    <t>rekonstrukce budovy Horská</t>
  </si>
  <si>
    <t>Gymnázium, Nový Bydžov</t>
  </si>
  <si>
    <t>VOŠ a SOŠ, Nový Bydžov</t>
  </si>
  <si>
    <t>Gymnázium, Broumov</t>
  </si>
  <si>
    <t>VOŠ stav. J.Letzela, SPŠ, Náchod</t>
  </si>
  <si>
    <t>Pomocká škola internátní, Jaroměř</t>
  </si>
  <si>
    <t>Masarykova obchodní akademie, Jičín</t>
  </si>
  <si>
    <t>projekt na reko areálu PETROF</t>
  </si>
  <si>
    <t xml:space="preserve">myčka na nádobí a el. vařidlo </t>
  </si>
  <si>
    <t>vybudování plyn. kotelny a přípojky Černožice</t>
  </si>
  <si>
    <t>Gymnázium B. Němcové, Hr. Králové</t>
  </si>
  <si>
    <t>Gymnázium J.K.Tyla, Hr.Králové</t>
  </si>
  <si>
    <t>Střední průmyslová škola, Hr. Králové</t>
  </si>
  <si>
    <t>SOŠ veterinární, Hr. Králové - Kukleny</t>
  </si>
  <si>
    <t>SOŠ a SOU Hradební, Hr.Králové</t>
  </si>
  <si>
    <t>SOŠ a SOU Vocelova, Hr.Králové</t>
  </si>
  <si>
    <t>SOU služeb, Dlouhá, Hr. Králové</t>
  </si>
  <si>
    <t>Střední odborná škola, Stěžery</t>
  </si>
  <si>
    <t>SOŠ a SOU hudeb.nástrojů a nábytku</t>
  </si>
  <si>
    <t>Speciální školy, Hradecká ,Hr. Králové</t>
  </si>
  <si>
    <t>SŠ pro sluch. postižené, Hr. Králové</t>
  </si>
  <si>
    <t>Domov mládeže, Vocelova, Hr. Králové</t>
  </si>
  <si>
    <t>Školní jídelna, Hradecká, Hr. Králové</t>
  </si>
  <si>
    <t xml:space="preserve">Stř.zahradnická škola, SOU a OU, </t>
  </si>
  <si>
    <t>Obchodní akademie a SOU obch., Hořice</t>
  </si>
  <si>
    <t>SOU les. a zeměděl., Svoboda n.Ú.</t>
  </si>
  <si>
    <t xml:space="preserve">Odvětví: </t>
  </si>
  <si>
    <t>školství</t>
  </si>
  <si>
    <t>Galerie moderního umění v HK</t>
  </si>
  <si>
    <t xml:space="preserve">rekonstrukce strojovny ÚZ                                  </t>
  </si>
  <si>
    <t>dokončení nového osvětlení výst. sálů</t>
  </si>
  <si>
    <t>rozšíření počítačové sítě</t>
  </si>
  <si>
    <t>Galerie výtvar. umění v Náchodě</t>
  </si>
  <si>
    <t>modernizace počítačové sítě</t>
  </si>
  <si>
    <t>oprava fasády budovy galerie</t>
  </si>
  <si>
    <t>výměna přenosového zařízení EZS</t>
  </si>
  <si>
    <t>Muzeum východ. Čech v HK</t>
  </si>
  <si>
    <t>pořízení výstavních vitrín</t>
  </si>
  <si>
    <t>Studijní a vědecká knihovna v HK</t>
  </si>
  <si>
    <t>rozšíření počítačové sítě a pořízení 15 ks PC</t>
  </si>
  <si>
    <t>pořízení systému pro správu dokumentů-software</t>
  </si>
  <si>
    <t>pořízení souboru PC</t>
  </si>
  <si>
    <t>Hvězdárna a planet. V HK</t>
  </si>
  <si>
    <t>pořízení data/video projektoru s vyšším rozliš.</t>
  </si>
  <si>
    <t>Hvězdárna v Úpici</t>
  </si>
  <si>
    <t>pořízení služeb. vozidla - combi</t>
  </si>
  <si>
    <t>RMG v Jičíně</t>
  </si>
  <si>
    <t>výměna přenosového zařízení pro EZS</t>
  </si>
  <si>
    <t>Regionální muzeum v Náchodě</t>
  </si>
  <si>
    <t>likvidace lávek a montáž nových na Dobrošově</t>
  </si>
  <si>
    <t>Muzeum Podkrkonoší v Trutnov</t>
  </si>
  <si>
    <t>pořízení kamery a fotoaparátu pro dokum.sbírek</t>
  </si>
  <si>
    <t>oprava dřevěných oken</t>
  </si>
  <si>
    <t>kultura</t>
  </si>
  <si>
    <t>Vybudování specializovaného oddělení</t>
  </si>
  <si>
    <t>Solární ohřev vody</t>
  </si>
  <si>
    <t>Dezinfikátor podložních mís</t>
  </si>
  <si>
    <t>Vybavení ošetřovatelského oddělení</t>
  </si>
  <si>
    <t>DOMOV DŮCHODCŮ BOROHRÁDEK</t>
  </si>
  <si>
    <t>Plynová přípojka</t>
  </si>
  <si>
    <t>Rekonstrukce koupelny</t>
  </si>
  <si>
    <t>Rekonstrukce bytových jader</t>
  </si>
  <si>
    <t>Výměna oken v nové budově</t>
  </si>
  <si>
    <t>Instalace automatického otevírání hlavních dveří</t>
  </si>
  <si>
    <t>Oprava fasády a okapy zámečku</t>
  </si>
  <si>
    <t>DOMOV DŮCHODCŮ ČERNOŽICE</t>
  </si>
  <si>
    <t>Klimatizační jednotka - sklad potravin</t>
  </si>
  <si>
    <t>Osobní automobil</t>
  </si>
  <si>
    <t>Odhlučnění pokojů v budově</t>
  </si>
  <si>
    <t>Odvětrání prádelny</t>
  </si>
  <si>
    <t>Vzduchotechnika - chladící boxy v márnici</t>
  </si>
  <si>
    <t>DOMOV DŮCHODCŮ HUMBURKY</t>
  </si>
  <si>
    <t>Plynový sporák s tálovou plotnou</t>
  </si>
  <si>
    <t>Zateplení terasy</t>
  </si>
  <si>
    <t>Zateplení stropu -pokračování (stravov.provoz)</t>
  </si>
  <si>
    <t>Okna - repase</t>
  </si>
  <si>
    <t>DOMOV DŮCHODCŮ TMAVÝ DŮL</t>
  </si>
  <si>
    <t xml:space="preserve">Výtahy - rekonstrukce </t>
  </si>
  <si>
    <t>Odstr.havárie - prasklé potrubí teplé vody</t>
  </si>
  <si>
    <t>DOMOV DŮCHODCŮ PILNÍKOV</t>
  </si>
  <si>
    <t>Další etapa izolací</t>
  </si>
  <si>
    <t>Mikrobus</t>
  </si>
  <si>
    <t>DOMOV DŮCHODCŮ VRCHLABÍ</t>
  </si>
  <si>
    <t>Sociální zařízení (WC nová budova)</t>
  </si>
  <si>
    <t>Plynový kotel Viessmann</t>
  </si>
  <si>
    <t>Výměna oken - nová budova 2. poschodí</t>
  </si>
  <si>
    <t>Výměna oken budova čp. 506</t>
  </si>
  <si>
    <t>Myčka podložních mís</t>
  </si>
  <si>
    <t>ÚSP HAJNICE</t>
  </si>
  <si>
    <t>Rekonstrukce suterénu hlavní budovy Hajnice</t>
  </si>
  <si>
    <t>Oplocení oranžového domu v Trutnově - stacionář</t>
  </si>
  <si>
    <t>Nákup osobního vozu combi - 5-ti místného</t>
  </si>
  <si>
    <t>Pergola na terasu</t>
  </si>
  <si>
    <t>Kolejnicový systém pro klienty se sníž. mobilitou</t>
  </si>
  <si>
    <t>Nákup staršího traktoru</t>
  </si>
  <si>
    <t>Průmyslový žehlič do prádelny</t>
  </si>
  <si>
    <t>Varný kotel elekt. 150 l</t>
  </si>
  <si>
    <t>Myčka nádobí</t>
  </si>
  <si>
    <t>ÚSP PRO MLÁDEŽ KVASINY</t>
  </si>
  <si>
    <t>Regulace ÚT, termoventily</t>
  </si>
  <si>
    <t>Výpočetní technika</t>
  </si>
  <si>
    <t>Výměna oken</t>
  </si>
  <si>
    <t>Vnitřní úprava šatny a dílny pro údržbu</t>
  </si>
  <si>
    <t>ÚSP OPOČNO</t>
  </si>
  <si>
    <t>Studie rekonstrukce a výstavby</t>
  </si>
  <si>
    <t>Provedení dod. izolace1.PP. čp.199 + dips.úpravy</t>
  </si>
  <si>
    <t>Odkoupení 2 Unimo buněk od FAB Rychnov n.Kn.</t>
  </si>
  <si>
    <t>Studie nové výstavby ústavu</t>
  </si>
  <si>
    <t>Sušička, pračka - obměna zařízení</t>
  </si>
  <si>
    <t>Snížení vlhkosti v budově zámku</t>
  </si>
  <si>
    <t>DD A ÚSP ČESKÁ SKALICE</t>
  </si>
  <si>
    <t>Myčka černého nádobí</t>
  </si>
  <si>
    <t>Nákup pračky 16 kg</t>
  </si>
  <si>
    <t>DOMOV DŮCHODCŮ MALÁ ČERMNÁ</t>
  </si>
  <si>
    <t>Dokončení dorozumívacího zařízení</t>
  </si>
  <si>
    <t>Vzduchotechnika kuchyně</t>
  </si>
  <si>
    <t>Výměna oken - postupně - 1.část</t>
  </si>
  <si>
    <t>El.kotel, výměna radiátorů, rozvody</t>
  </si>
  <si>
    <t>Garáže, sklad, zpevněné plochy, komunikace</t>
  </si>
  <si>
    <t>Přestavba bývalé kotelny na sklad</t>
  </si>
  <si>
    <t>Výměna oken - postupně - 2.část</t>
  </si>
  <si>
    <t>DOMOV DŮCHODCŮ NÁCHOD</t>
  </si>
  <si>
    <t>Přestavba kanc. na pokoj, rozš. kanc. adm. úseku</t>
  </si>
  <si>
    <t>Malování objektu budovy A</t>
  </si>
  <si>
    <t>Oprava a nátěry střechy objektu A</t>
  </si>
  <si>
    <t>Drtiče inkontinentního odpadu - 3 ks</t>
  </si>
  <si>
    <t>Pořízení kuchyňského robotu</t>
  </si>
  <si>
    <t>Zatečení do suterénu - řešení havárie</t>
  </si>
  <si>
    <t>Statika hosp.objektu včet.zatepl. ,výměny oken a dveří</t>
  </si>
  <si>
    <t>Nákup elek. parního kotle Classico</t>
  </si>
  <si>
    <t>Nákup nového užitkového auta</t>
  </si>
  <si>
    <t>Oprava zámecké zdi</t>
  </si>
  <si>
    <t>Výměna žlabů na průčelí zámku</t>
  </si>
  <si>
    <t>Výměna bojlerů - řešení havarijního stavu</t>
  </si>
  <si>
    <t>CELKEM PO</t>
  </si>
  <si>
    <t>ost. kapitálové výdaje:</t>
  </si>
  <si>
    <t>1.splátka připravovaného odkupu objektu a pozemků</t>
  </si>
  <si>
    <t>Rekonstrukce střechy - zešikmení (zatékání)</t>
  </si>
  <si>
    <t>CELKEM ost. kapitálové výdaje</t>
  </si>
  <si>
    <t>DOMOV DŮCHODCŮ ALBRECHTICE N.O</t>
  </si>
  <si>
    <t xml:space="preserve">DOMOV DŮCHODCŮ DVŮR KRÁLOVÉ </t>
  </si>
  <si>
    <t>DOMOV DŮCHODCŮ HR. KRÁLOVÉ</t>
  </si>
  <si>
    <t xml:space="preserve">ÚSP PRO MENTÁLNĚ POSTIŽENOU MLÁDEŽ </t>
  </si>
  <si>
    <t>ÚSP PRO MLÁDEŽ ČTYŘLÍSTEK</t>
  </si>
  <si>
    <t>ÚSP PRO DOSPĚLÉ ROKYTNICE v OH</t>
  </si>
  <si>
    <t xml:space="preserve">ÚSP PRO MENT.POST. MLÁDEŽ A DOSPĚLÉ </t>
  </si>
  <si>
    <t>DOMOV DŮCHODCŮ POLICE N.M.</t>
  </si>
  <si>
    <t>DOMOV DŮCHODCŮ TEPLICE N.M.</t>
  </si>
  <si>
    <t>D.  DŮCHODCŮ "V PODZÁMČÍ", CHLUMEC N.C.</t>
  </si>
  <si>
    <t>MARKOUŠOVICE</t>
  </si>
  <si>
    <t>sociální věci</t>
  </si>
  <si>
    <t>kopírovací stroj - 2 ks</t>
  </si>
  <si>
    <t>dataprojektor - 1ks</t>
  </si>
  <si>
    <t>osobní automobil - 3</t>
  </si>
  <si>
    <t>mobil truck - monitor.zařízení  vozidel</t>
  </si>
  <si>
    <t>software nad 60tis. Kč., upgrade ASPI</t>
  </si>
  <si>
    <t>hardware nad 40tis. Kč</t>
  </si>
  <si>
    <t>kap. 50 - Fond reprodukce</t>
  </si>
  <si>
    <t>činnost krajského úřadu</t>
  </si>
  <si>
    <t>kapitálové výdaje:</t>
  </si>
  <si>
    <t>správa majetku kraje</t>
  </si>
  <si>
    <t xml:space="preserve">běžné výdaje </t>
  </si>
  <si>
    <t xml:space="preserve">Bývalý ŠS Doudleby nad Orlicí </t>
  </si>
  <si>
    <t>3 byt.jed. údržba a příp. havárie na objektech</t>
  </si>
  <si>
    <t>Býv. OCSS Hálkova - Náchod</t>
  </si>
  <si>
    <t>montáž termoventilů - příp.údržba a havárie na objektu</t>
  </si>
  <si>
    <t xml:space="preserve">Nemocnice Nová Paka </t>
  </si>
  <si>
    <t>údržba a příp. havárie na objektech</t>
  </si>
  <si>
    <t xml:space="preserve">Nemocnice Nový Bydžov </t>
  </si>
  <si>
    <t>restaurování kult. památek - sochy - Vojenský hřbitov</t>
  </si>
  <si>
    <t>SOAL Trutnov</t>
  </si>
  <si>
    <t>Rekonstr.DO Sv.Petr</t>
  </si>
  <si>
    <t>Dětský domov Dvůr Král.n.L.-přístavba 3.NP</t>
  </si>
  <si>
    <t>LDN Hostinné-rekon.a dostavba 27.4.2005</t>
  </si>
  <si>
    <t>rekonstr.oken DO Pec p.Sn., objekt Mělnická bouda</t>
  </si>
  <si>
    <t>VW Transporter 4x4</t>
  </si>
  <si>
    <t>DO Bedřichov-čp.57-rekonstr. Soc.zař. 3NP</t>
  </si>
  <si>
    <t>vodovd.přivaděč GCT Hostinné</t>
  </si>
  <si>
    <t>DO Bedřichov-čp.49-stav.úpravy suter.školy</t>
  </si>
  <si>
    <t>Zdravotnická záchranná služba KHK</t>
  </si>
  <si>
    <t>vybudov.pracov.pro RTZP v Trutnově</t>
  </si>
  <si>
    <t>rekonstr.tel.sítí dispečer.prac.</t>
  </si>
  <si>
    <t>5 ks sanitn.vozidel</t>
  </si>
  <si>
    <t>3 ks defibrilátor - monitor Lifepack</t>
  </si>
  <si>
    <t>3 ks defibril. Zoll</t>
  </si>
  <si>
    <t>3 ks ventilátor Oxylog</t>
  </si>
  <si>
    <t>sanitní vozidlo VW Transporter</t>
  </si>
  <si>
    <t>Medumat - ventilátor 2 ks</t>
  </si>
  <si>
    <t>PD na přístavbu garáží v HK</t>
  </si>
  <si>
    <t>licence na instalaci a užívání softw</t>
  </si>
  <si>
    <t>stomatologická souprava pro LSPP</t>
  </si>
  <si>
    <t>LDN Hradec Králové</t>
  </si>
  <si>
    <t>oprava vstupu do hlavního objektu</t>
  </si>
  <si>
    <t>rehabilitační ultrazvuk a odsávačka ZP</t>
  </si>
  <si>
    <t>suš.prádla a pračka do 10 kg</t>
  </si>
  <si>
    <t>rekonstrukce výtahu - havar.stav</t>
  </si>
  <si>
    <t>2 ks antidekubitních matrací Proderm</t>
  </si>
  <si>
    <t>a.s.:</t>
  </si>
  <si>
    <t>Broumovská nemocnice a.s.</t>
  </si>
  <si>
    <t>EKG-reprodukce</t>
  </si>
  <si>
    <t>defibrilátor</t>
  </si>
  <si>
    <t>2 ks ventilátor pro plic.ventilaci 18.5..2005</t>
  </si>
  <si>
    <t>dokončení NIS</t>
  </si>
  <si>
    <t>pacientský monitorovací systém</t>
  </si>
  <si>
    <t>ultrazvukový diagnostický přístroj</t>
  </si>
  <si>
    <t>Oblastní nemocnice Trutnov a.s.</t>
  </si>
  <si>
    <t>repas gamakamery</t>
  </si>
  <si>
    <t>rekonstrukce spalovny</t>
  </si>
  <si>
    <t>mamograf - reprodukce</t>
  </si>
  <si>
    <t>z roku 2004 rekonstr. 3.NP-jižní křídlo</t>
  </si>
  <si>
    <t>navýšení ARO</t>
  </si>
  <si>
    <t>rek.energet.zdroje ve výp.střed R 16/636/05</t>
  </si>
  <si>
    <t>Oblastní nemocnice Rychnov a.s.</t>
  </si>
  <si>
    <t>centrální sterilizace</t>
  </si>
  <si>
    <t>přístroj.vybavení anestez.pracoviště</t>
  </si>
  <si>
    <t>2 ks ultrazvukového přístroje</t>
  </si>
  <si>
    <t>astrup (biochem.analyzátor pro OKB)</t>
  </si>
  <si>
    <t>pacient.signal.přístroje</t>
  </si>
  <si>
    <t>artroskop-reprodukce</t>
  </si>
  <si>
    <t>EPS ústředna pro obj.hemat.a chirurgii</t>
  </si>
  <si>
    <t>plazmakinetický generátor</t>
  </si>
  <si>
    <t>systém VAPR pro artroskop.výkony</t>
  </si>
  <si>
    <t>optika</t>
  </si>
  <si>
    <t>biochemanalyzátor BIOSEN C</t>
  </si>
  <si>
    <t>Oblastní nemocnice Náchod a.s.</t>
  </si>
  <si>
    <t>1 ks operační stůl</t>
  </si>
  <si>
    <t>skiaskop</t>
  </si>
  <si>
    <t>CT přístroj - Zast.6/257/05</t>
  </si>
  <si>
    <t>1.etapa real. Generelu Náchod</t>
  </si>
  <si>
    <t>analyzátor pro odd. OKB</t>
  </si>
  <si>
    <t>optika k hysteroskopu</t>
  </si>
  <si>
    <t>rozšíření NIS, posílení pro fúzi Opočen. nem.a.s.</t>
  </si>
  <si>
    <t>Oblastní nemocnice Jičín a.s.</t>
  </si>
  <si>
    <t>1 ks Holter</t>
  </si>
  <si>
    <t>2 ks sanitní vozidla</t>
  </si>
  <si>
    <t>dialyzační monitor</t>
  </si>
  <si>
    <t>verifikační systém pro ozařovač TERAGAM</t>
  </si>
  <si>
    <t>stanice pro ozařování</t>
  </si>
  <si>
    <t>zaměřovací lasery k CT</t>
  </si>
  <si>
    <t>program pro plánování radioterapie Plan W</t>
  </si>
  <si>
    <t>mikroskop pro operační sály</t>
  </si>
  <si>
    <t>Zdravotnický holding KHK a.s.</t>
  </si>
  <si>
    <t>nákup  Holterů pro nemocnice</t>
  </si>
  <si>
    <t>vícenáklady na instalaci výtahů</t>
  </si>
  <si>
    <t>vybudování pracoviště RZP</t>
  </si>
  <si>
    <t>rekonstr.soc.zařízení v ambul.traktu</t>
  </si>
  <si>
    <t>přeložka vedení trafostanice 18.5.2005</t>
  </si>
  <si>
    <t>instalace datových rozvodů</t>
  </si>
  <si>
    <t>dod.a instalace IP tel.ústředny</t>
  </si>
  <si>
    <t>rek.vnitřní komunikace a vrátnice</t>
  </si>
  <si>
    <t>rek.energet.zdroje ve výp.střed R 16/636/06</t>
  </si>
  <si>
    <t>demolice a výstavba komínu kotelny</t>
  </si>
  <si>
    <t>rekonstrukce rozvodů mediálních plynů</t>
  </si>
  <si>
    <t>zřízení centrálního parkoviště</t>
  </si>
  <si>
    <t>klimatizace pro odd. JIP</t>
  </si>
  <si>
    <t xml:space="preserve">PD plynofikace objektů nemocnice </t>
  </si>
  <si>
    <t>projektová dokumentace inter.pavilonu</t>
  </si>
  <si>
    <t>demolice objektu interny</t>
  </si>
  <si>
    <t>přestavba systému rozvodu med.páry</t>
  </si>
  <si>
    <t>instal.3 ks oken pro kuchyň</t>
  </si>
  <si>
    <t>Opočenská nemocniční a.s.</t>
  </si>
  <si>
    <t>rekonstrukce vyvíječe páry</t>
  </si>
  <si>
    <t>rekonstr.stravovacího provozu</t>
  </si>
  <si>
    <t>rekonstr.cirkul.potrubí TUV</t>
  </si>
  <si>
    <t>rekonstr.teplovod.rozvodu</t>
  </si>
  <si>
    <t>stavební rekonstrukce JIP</t>
  </si>
  <si>
    <t>běžné výdaje odvětví</t>
  </si>
  <si>
    <t>havarie parního kotle</t>
  </si>
  <si>
    <t>GO parního kotle-zálož.zdroj</t>
  </si>
  <si>
    <t>oprava komínu kotelny-havárie</t>
  </si>
  <si>
    <t>oprava střešních plášťů</t>
  </si>
  <si>
    <t>stav.úpravy kuchyň.provozu</t>
  </si>
  <si>
    <t>zdravotnictví</t>
  </si>
  <si>
    <t>II/298 Třebechovice p. Oreb. - ul. Pardubická</t>
  </si>
  <si>
    <t>III/32329 Hřibsko</t>
  </si>
  <si>
    <t>III/32423 Prasek</t>
  </si>
  <si>
    <t>evid.č.327-015 Chlumec nad Cidlinou</t>
  </si>
  <si>
    <t xml:space="preserve">III/28014 Bukvice - Křelina </t>
  </si>
  <si>
    <t>III/28027 Libáň- Libánská hora část C</t>
  </si>
  <si>
    <t>III/32756 Třtěnice</t>
  </si>
  <si>
    <t>III/32749 Domoslavice</t>
  </si>
  <si>
    <t>III/28415 Nová Paka - Gebauerova ul.</t>
  </si>
  <si>
    <t>III/32520 Hořice - ul. Žižkova</t>
  </si>
  <si>
    <t>III/28414 Kumburský Újezd - Stav</t>
  </si>
  <si>
    <t>II/310 Děštná v O.h - opěrná zeď</t>
  </si>
  <si>
    <t>evid.č.3109-3 Říčky</t>
  </si>
  <si>
    <t>III/3046 Nový Dvůr</t>
  </si>
  <si>
    <t>III/3024 Meziměstí - Ruprechtice</t>
  </si>
  <si>
    <t>evid.č.30416-1 Vysokov</t>
  </si>
  <si>
    <t>II/295 opěrná zeď - havárie</t>
  </si>
  <si>
    <t xml:space="preserve">II/300 Dvůr Králové  </t>
  </si>
  <si>
    <t>III/30012 Nové Lesy</t>
  </si>
  <si>
    <t>III/28447 Mostek</t>
  </si>
  <si>
    <t>nový povrch na p.p.č. 1879/2 v k.ú Horní St.Město</t>
  </si>
  <si>
    <t>výstavba  Cestmistrovské středisko Hořice +</t>
  </si>
  <si>
    <t>solná hala Rychnov n /K +</t>
  </si>
  <si>
    <t>solná hala Trutnov</t>
  </si>
  <si>
    <t>III/30316 Bezděkov - objížďka</t>
  </si>
  <si>
    <t>II/300 Dvůr Králové n.L. OK Denisovo náměstí</t>
  </si>
  <si>
    <t>III/30116 Adršpach - Hodkovice</t>
  </si>
  <si>
    <t>Správa a údržba silnic KHK</t>
  </si>
  <si>
    <t>doprava</t>
  </si>
  <si>
    <t>Vnitřní úpravy a přemístění - změna účelu využití , reko přístř.</t>
  </si>
  <si>
    <t>ZOO Dvůr Králové</t>
  </si>
  <si>
    <t>výběh surikat</t>
  </si>
  <si>
    <t>ZOO Dvůr Králové a.s.</t>
  </si>
  <si>
    <t>nákup areálu Strojtex</t>
  </si>
  <si>
    <t>životní prostředí a zemědělství</t>
  </si>
  <si>
    <t>celkem PO</t>
  </si>
  <si>
    <t>celkem a.s.:</t>
  </si>
  <si>
    <t>celkem běžné výdaje odvětví</t>
  </si>
  <si>
    <t>ZAŘÍZ. PRO VÝKON PĚSTOUN. PÉČE HRONOV</t>
  </si>
  <si>
    <t xml:space="preserve">                   Hr. Králové</t>
  </si>
  <si>
    <t>Střední prům. škola, Nové Město n.M.</t>
  </si>
  <si>
    <t xml:space="preserve">                                  Kopidlo</t>
  </si>
  <si>
    <t>Stř. odborné učiliště a U, Nová Paka</t>
  </si>
  <si>
    <t>Střední odborné učiliště, Jaroměř</t>
  </si>
  <si>
    <t xml:space="preserve">         CHOTĚLICE</t>
  </si>
  <si>
    <t xml:space="preserve">         SKŘIVANY</t>
  </si>
  <si>
    <t>Reko chladícího a mrazícího boxu kuchyně</t>
  </si>
  <si>
    <t>celkem ost. kapitálové výdaje</t>
  </si>
  <si>
    <t>nerozděleno na odvětví</t>
  </si>
  <si>
    <t>z toho nerozděleno (rezerva kap. výdajů)</t>
  </si>
  <si>
    <r>
      <t xml:space="preserve">● </t>
    </r>
    <r>
      <rPr>
        <sz val="10"/>
        <rFont val="Arial Narrow"/>
        <family val="2"/>
      </rPr>
      <t xml:space="preserve">vyznačené akce pokračují v roce  2006          </t>
    </r>
  </si>
  <si>
    <r>
      <t>●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III/30813 Rodov                                                                           </t>
    </r>
  </si>
  <si>
    <r>
      <t>●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III/30320 Police n. Met. - Bělý         </t>
    </r>
  </si>
  <si>
    <r>
      <t>●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II/295+II/325 Vrchlabí-Špindl. Mlýn - opěrné zdi   </t>
    </r>
  </si>
  <si>
    <r>
      <t>●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II/300 sesuvy                          </t>
    </r>
  </si>
  <si>
    <r>
      <t>●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III/28624 Hořejší Vrchlabí - Benecko                    </t>
    </r>
  </si>
  <si>
    <r>
      <t>●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příprava staveb + projektová příprava      </t>
    </r>
  </si>
  <si>
    <r>
      <t>●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II/303 Police nad Metují - přeložka           </t>
    </r>
  </si>
  <si>
    <r>
      <t>●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II/327 Levín - Chlumec n.Cidlinou - přeložka  </t>
    </r>
  </si>
  <si>
    <r>
      <t>●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reko soc. zařízení a rozvodů vody              </t>
    </r>
  </si>
  <si>
    <r>
      <t>●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dostavba a rekonstrukce DM           </t>
    </r>
  </si>
  <si>
    <r>
      <t>●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rekonstrukce vzduchotechniky   </t>
    </r>
  </si>
  <si>
    <r>
      <t>●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reko domova mládeže Raisova   </t>
    </r>
  </si>
  <si>
    <r>
      <t>●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rekonstrukce objektu         </t>
    </r>
  </si>
  <si>
    <r>
      <t xml:space="preserve">● </t>
    </r>
    <r>
      <rPr>
        <sz val="10"/>
        <rFont val="Arial CE"/>
        <family val="0"/>
      </rPr>
      <t xml:space="preserve">stavební úpravy a přístavba </t>
    </r>
    <r>
      <rPr>
        <sz val="8"/>
        <rFont val="Arial CE"/>
        <family val="0"/>
      </rPr>
      <t>( požadavek na MŠMT)</t>
    </r>
  </si>
  <si>
    <r>
      <t>●</t>
    </r>
    <r>
      <rPr>
        <sz val="8"/>
        <rFont val="Arial"/>
        <family val="0"/>
      </rPr>
      <t xml:space="preserve"> opěrná zeď na parc.č. 155/27 - DO Pec p.Sn.</t>
    </r>
  </si>
  <si>
    <r>
      <t>●</t>
    </r>
    <r>
      <rPr>
        <sz val="8"/>
        <rFont val="Arial"/>
        <family val="0"/>
      </rPr>
      <t xml:space="preserve"> rekonstrukce střechy DO Království</t>
    </r>
  </si>
  <si>
    <t>● regul.TUV a výměna radiátorů-objekt čp.57 Carmen</t>
  </si>
  <si>
    <r>
      <t>●</t>
    </r>
    <r>
      <rPr>
        <sz val="8"/>
        <rFont val="Arial"/>
        <family val="0"/>
      </rPr>
      <t xml:space="preserve"> DO Bedřichov-objekt Idyla -reg.TUV a výměna radiát</t>
    </r>
  </si>
  <si>
    <t xml:space="preserve">● DO Bedřichov-hl.budova,regul.TUV a výměna radiát.  </t>
  </si>
  <si>
    <r>
      <t>●</t>
    </r>
    <r>
      <rPr>
        <sz val="8"/>
        <rFont val="Arial"/>
        <family val="0"/>
      </rPr>
      <t xml:space="preserve"> budova RTG</t>
    </r>
  </si>
  <si>
    <r>
      <t>●</t>
    </r>
    <r>
      <rPr>
        <sz val="8"/>
        <rFont val="Arial"/>
        <family val="0"/>
      </rPr>
      <t xml:space="preserve"> gamakamera</t>
    </r>
  </si>
  <si>
    <r>
      <t>●</t>
    </r>
    <r>
      <rPr>
        <sz val="8"/>
        <rFont val="Arial"/>
        <family val="0"/>
      </rPr>
      <t xml:space="preserve"> rekonstrukce stravovacího zařízení</t>
    </r>
  </si>
  <si>
    <r>
      <t>●</t>
    </r>
    <r>
      <rPr>
        <sz val="8"/>
        <rFont val="Arial"/>
        <family val="0"/>
      </rPr>
      <t xml:space="preserve"> instalace telef.rozvodů</t>
    </r>
  </si>
  <si>
    <r>
      <t>●</t>
    </r>
    <r>
      <rPr>
        <sz val="8"/>
        <rFont val="Arial"/>
        <family val="0"/>
      </rPr>
      <t xml:space="preserve"> rekonstrukce vjezdu do areálu nemocnice</t>
    </r>
  </si>
  <si>
    <t>● 1.etapa real. Generelu Náchod</t>
  </si>
  <si>
    <r>
      <t>●</t>
    </r>
    <r>
      <rPr>
        <sz val="8"/>
        <rFont val="Arial"/>
        <family val="0"/>
      </rPr>
      <t xml:space="preserve"> rekonstr.garáží a pracov.RZP</t>
    </r>
  </si>
  <si>
    <r>
      <t>●</t>
    </r>
    <r>
      <rPr>
        <sz val="8"/>
        <rFont val="Arial"/>
        <family val="2"/>
      </rPr>
      <t xml:space="preserve"> Chráněné bydlení - st. úpravy 3 BJ; zateplení objektu     </t>
    </r>
  </si>
  <si>
    <r>
      <t>●</t>
    </r>
    <r>
      <rPr>
        <sz val="10"/>
        <rFont val="Arial"/>
        <family val="2"/>
      </rPr>
      <t xml:space="preserve"> Kuchyňky a snížení kapacity DD                   </t>
    </r>
  </si>
  <si>
    <r>
      <t>●</t>
    </r>
    <r>
      <rPr>
        <sz val="10"/>
        <rFont val="Arial"/>
        <family val="2"/>
      </rPr>
      <t xml:space="preserve"> Reko stávající šachty a čerpací techniky   </t>
    </r>
  </si>
  <si>
    <r>
      <t>●</t>
    </r>
    <r>
      <rPr>
        <sz val="10"/>
        <rFont val="Arial"/>
        <family val="2"/>
      </rPr>
      <t xml:space="preserve"> Terénní úpravy, dlažba, venkovní osvětlení     </t>
    </r>
  </si>
  <si>
    <r>
      <t>●</t>
    </r>
    <r>
      <rPr>
        <sz val="10"/>
        <rFont val="Arial"/>
        <family val="2"/>
      </rPr>
      <t xml:space="preserve"> Výměna zastaralé signalizace                    </t>
    </r>
  </si>
  <si>
    <r>
      <t>●</t>
    </r>
    <r>
      <rPr>
        <sz val="9"/>
        <rFont val="Arial"/>
        <family val="2"/>
      </rPr>
      <t xml:space="preserve"> Reko - etapa 2; termoregulace; elektrorozvodna   </t>
    </r>
  </si>
  <si>
    <r>
      <t>●</t>
    </r>
    <r>
      <rPr>
        <sz val="10"/>
        <rFont val="Arial"/>
        <family val="2"/>
      </rPr>
      <t xml:space="preserve"> Altán v parku                                        </t>
    </r>
  </si>
  <si>
    <r>
      <t>●</t>
    </r>
    <r>
      <rPr>
        <sz val="10"/>
        <rFont val="Arial"/>
        <family val="2"/>
      </rPr>
      <t xml:space="preserve"> Nová výstavba ústavu                       </t>
    </r>
  </si>
  <si>
    <r>
      <t>●</t>
    </r>
    <r>
      <rPr>
        <sz val="10"/>
        <rFont val="Arial"/>
        <family val="2"/>
      </rPr>
      <t xml:space="preserve"> Příprava území - demolice                        </t>
    </r>
  </si>
  <si>
    <r>
      <t>●</t>
    </r>
    <r>
      <rPr>
        <sz val="10"/>
        <rFont val="Arial"/>
        <family val="2"/>
      </rPr>
      <t xml:space="preserve"> Výtah zámek - PD a realizace           </t>
    </r>
  </si>
  <si>
    <r>
      <t>●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Nástavba a  přístavba          </t>
    </r>
  </si>
  <si>
    <r>
      <t xml:space="preserve">● </t>
    </r>
    <r>
      <rPr>
        <sz val="10"/>
        <rFont val="Arial CE"/>
        <family val="0"/>
      </rPr>
      <t xml:space="preserve">II/299 Josefov - průtah           </t>
    </r>
    <r>
      <rPr>
        <sz val="10"/>
        <rFont val="Arial CE"/>
        <family val="0"/>
      </rPr>
      <t xml:space="preserve">              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</si>
</sst>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0.0"/>
    <numFmt numFmtId="167" formatCode="_-* #,##0.0\ _K_č_-;\-* #,##0.0\ _K_č_-;_-* &quot;-&quot;?\ _K_č_-;_-@_-"/>
  </numFmts>
  <fonts count="12">
    <font>
      <sz val="10"/>
      <name val="Arial CE"/>
      <family val="0"/>
    </font>
    <font>
      <sz val="10"/>
      <name val="Arial"/>
      <family val="2"/>
    </font>
    <font>
      <b/>
      <sz val="12"/>
      <name val="Arial CE"/>
      <family val="0"/>
    </font>
    <font>
      <b/>
      <sz val="14"/>
      <name val="Arial CE"/>
      <family val="2"/>
    </font>
    <font>
      <sz val="9"/>
      <name val="Arial CE"/>
      <family val="0"/>
    </font>
    <font>
      <b/>
      <sz val="10"/>
      <name val="Arial CE"/>
      <family val="0"/>
    </font>
    <font>
      <sz val="9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0" xfId="15" applyNumberFormat="1" applyAlignment="1">
      <alignment/>
    </xf>
    <xf numFmtId="164" fontId="0" fillId="0" borderId="1" xfId="15" applyNumberFormat="1" applyBorder="1" applyAlignment="1">
      <alignment horizontal="center"/>
    </xf>
    <xf numFmtId="165" fontId="0" fillId="0" borderId="0" xfId="15" applyNumberFormat="1" applyAlignment="1">
      <alignment/>
    </xf>
    <xf numFmtId="0" fontId="0" fillId="0" borderId="2" xfId="0" applyBorder="1" applyAlignment="1">
      <alignment/>
    </xf>
    <xf numFmtId="164" fontId="0" fillId="0" borderId="0" xfId="15" applyNumberFormat="1" applyFont="1" applyAlignment="1">
      <alignment horizontal="right"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166" fontId="0" fillId="0" borderId="3" xfId="15" applyNumberFormat="1" applyBorder="1" applyAlignment="1">
      <alignment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4" fontId="0" fillId="0" borderId="1" xfId="15" applyNumberFormat="1" applyBorder="1" applyAlignment="1">
      <alignment/>
    </xf>
    <xf numFmtId="165" fontId="0" fillId="0" borderId="1" xfId="15" applyNumberFormat="1" applyBorder="1" applyAlignment="1">
      <alignment horizontal="center"/>
    </xf>
    <xf numFmtId="165" fontId="0" fillId="0" borderId="1" xfId="15" applyNumberFormat="1" applyBorder="1" applyAlignment="1">
      <alignment/>
    </xf>
    <xf numFmtId="0" fontId="0" fillId="0" borderId="5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Fill="1" applyBorder="1" applyAlignment="1">
      <alignment/>
    </xf>
    <xf numFmtId="166" fontId="0" fillId="0" borderId="1" xfId="0" applyNumberFormat="1" applyBorder="1" applyAlignment="1">
      <alignment horizontal="right"/>
    </xf>
    <xf numFmtId="166" fontId="0" fillId="0" borderId="1" xfId="15" applyNumberFormat="1" applyBorder="1" applyAlignment="1">
      <alignment horizontal="right"/>
    </xf>
    <xf numFmtId="166" fontId="0" fillId="0" borderId="0" xfId="15" applyNumberFormat="1" applyAlignment="1">
      <alignment horizontal="right"/>
    </xf>
    <xf numFmtId="166" fontId="0" fillId="0" borderId="2" xfId="15" applyNumberFormat="1" applyBorder="1" applyAlignment="1">
      <alignment horizontal="right"/>
    </xf>
    <xf numFmtId="166" fontId="0" fillId="0" borderId="4" xfId="15" applyNumberFormat="1" applyBorder="1" applyAlignment="1">
      <alignment horizontal="right"/>
    </xf>
    <xf numFmtId="0" fontId="4" fillId="0" borderId="1" xfId="0" applyFont="1" applyBorder="1" applyAlignment="1">
      <alignment/>
    </xf>
    <xf numFmtId="165" fontId="1" fillId="0" borderId="1" xfId="15" applyNumberFormat="1" applyFont="1" applyBorder="1" applyAlignment="1">
      <alignment/>
    </xf>
    <xf numFmtId="166" fontId="1" fillId="0" borderId="1" xfId="15" applyNumberFormat="1" applyFont="1" applyBorder="1" applyAlignment="1">
      <alignment/>
    </xf>
    <xf numFmtId="165" fontId="6" fillId="0" borderId="1" xfId="15" applyNumberFormat="1" applyFont="1" applyBorder="1" applyAlignment="1">
      <alignment horizontal="left"/>
    </xf>
    <xf numFmtId="165" fontId="7" fillId="0" borderId="1" xfId="15" applyNumberFormat="1" applyFont="1" applyBorder="1" applyAlignment="1">
      <alignment horizontal="left"/>
    </xf>
    <xf numFmtId="165" fontId="7" fillId="0" borderId="1" xfId="15" applyNumberFormat="1" applyFont="1" applyBorder="1" applyAlignment="1">
      <alignment/>
    </xf>
    <xf numFmtId="165" fontId="6" fillId="0" borderId="1" xfId="15" applyNumberFormat="1" applyFon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166" fontId="0" fillId="0" borderId="1" xfId="15" applyNumberFormat="1" applyBorder="1" applyAlignment="1">
      <alignment horizontal="center"/>
    </xf>
    <xf numFmtId="166" fontId="1" fillId="0" borderId="1" xfId="0" applyNumberFormat="1" applyFont="1" applyBorder="1" applyAlignment="1">
      <alignment/>
    </xf>
    <xf numFmtId="166" fontId="0" fillId="0" borderId="1" xfId="15" applyNumberFormat="1" applyFont="1" applyBorder="1" applyAlignment="1">
      <alignment/>
    </xf>
    <xf numFmtId="166" fontId="0" fillId="0" borderId="2" xfId="15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166" fontId="0" fillId="0" borderId="4" xfId="15" applyNumberFormat="1" applyBorder="1" applyAlignment="1">
      <alignment/>
    </xf>
    <xf numFmtId="166" fontId="5" fillId="0" borderId="1" xfId="15" applyNumberFormat="1" applyFont="1" applyBorder="1" applyAlignment="1">
      <alignment/>
    </xf>
    <xf numFmtId="166" fontId="8" fillId="0" borderId="1" xfId="15" applyNumberFormat="1" applyFont="1" applyBorder="1" applyAlignment="1">
      <alignment/>
    </xf>
    <xf numFmtId="166" fontId="0" fillId="0" borderId="2" xfId="15" applyNumberFormat="1" applyFont="1" applyBorder="1" applyAlignment="1">
      <alignment horizontal="right"/>
    </xf>
    <xf numFmtId="166" fontId="0" fillId="0" borderId="4" xfId="15" applyNumberFormat="1" applyFont="1" applyBorder="1" applyAlignment="1">
      <alignment/>
    </xf>
    <xf numFmtId="166" fontId="0" fillId="0" borderId="1" xfId="15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2" xfId="0" applyFont="1" applyBorder="1" applyAlignment="1">
      <alignment/>
    </xf>
    <xf numFmtId="166" fontId="0" fillId="0" borderId="2" xfId="15" applyNumberFormat="1" applyFont="1" applyBorder="1" applyAlignment="1">
      <alignment horizontal="center"/>
    </xf>
    <xf numFmtId="166" fontId="0" fillId="0" borderId="4" xfId="15" applyNumberFormat="1" applyBorder="1" applyAlignment="1">
      <alignment horizontal="center"/>
    </xf>
    <xf numFmtId="166" fontId="0" fillId="0" borderId="1" xfId="15" applyNumberFormat="1" applyFont="1" applyBorder="1" applyAlignment="1">
      <alignment horizontal="center"/>
    </xf>
    <xf numFmtId="164" fontId="2" fillId="0" borderId="1" xfId="15" applyNumberFormat="1" applyFont="1" applyBorder="1" applyAlignment="1">
      <alignment horizontal="center"/>
    </xf>
    <xf numFmtId="164" fontId="9" fillId="0" borderId="1" xfId="15" applyNumberFormat="1" applyFont="1" applyBorder="1" applyAlignment="1">
      <alignment horizontal="center"/>
    </xf>
    <xf numFmtId="166" fontId="0" fillId="0" borderId="1" xfId="15" applyNumberFormat="1" applyBorder="1" applyAlignment="1">
      <alignment/>
    </xf>
    <xf numFmtId="166" fontId="0" fillId="0" borderId="4" xfId="15" applyNumberFormat="1" applyBorder="1" applyAlignment="1">
      <alignment/>
    </xf>
    <xf numFmtId="166" fontId="2" fillId="0" borderId="2" xfId="15" applyNumberFormat="1" applyFont="1" applyBorder="1" applyAlignment="1">
      <alignment horizontal="center"/>
    </xf>
    <xf numFmtId="164" fontId="2" fillId="0" borderId="1" xfId="15" applyNumberFormat="1" applyFont="1" applyBorder="1" applyAlignment="1">
      <alignment/>
    </xf>
    <xf numFmtId="166" fontId="0" fillId="0" borderId="2" xfId="15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7" fillId="0" borderId="4" xfId="0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166" fontId="2" fillId="0" borderId="1" xfId="15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10" fillId="0" borderId="4" xfId="0" applyFont="1" applyBorder="1" applyAlignment="1">
      <alignment horizontal="left" vertical="center"/>
    </xf>
    <xf numFmtId="166" fontId="10" fillId="0" borderId="1" xfId="15" applyNumberFormat="1" applyFont="1" applyBorder="1" applyAlignment="1">
      <alignment horizontal="right"/>
    </xf>
    <xf numFmtId="166" fontId="1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9" fillId="0" borderId="4" xfId="15" applyNumberFormat="1" applyFont="1" applyBorder="1" applyAlignment="1">
      <alignment horizontal="center"/>
    </xf>
    <xf numFmtId="164" fontId="0" fillId="0" borderId="6" xfId="15" applyNumberFormat="1" applyBorder="1" applyAlignment="1">
      <alignment horizontal="center"/>
    </xf>
    <xf numFmtId="164" fontId="0" fillId="0" borderId="7" xfId="15" applyNumberFormat="1" applyBorder="1" applyAlignment="1">
      <alignment horizontal="center"/>
    </xf>
    <xf numFmtId="166" fontId="10" fillId="0" borderId="1" xfId="15" applyNumberFormat="1" applyFont="1" applyBorder="1" applyAlignment="1">
      <alignment horizontal="center"/>
    </xf>
    <xf numFmtId="166" fontId="10" fillId="0" borderId="2" xfId="15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64" fontId="0" fillId="0" borderId="1" xfId="15" applyNumberFormat="1" applyFont="1" applyBorder="1" applyAlignment="1">
      <alignment/>
    </xf>
    <xf numFmtId="166" fontId="9" fillId="0" borderId="1" xfId="15" applyNumberFormat="1" applyFont="1" applyBorder="1" applyAlignment="1">
      <alignment horizontal="center"/>
    </xf>
    <xf numFmtId="0" fontId="9" fillId="0" borderId="1" xfId="0" applyFont="1" applyFill="1" applyBorder="1" applyAlignment="1">
      <alignment/>
    </xf>
    <xf numFmtId="165" fontId="0" fillId="2" borderId="1" xfId="15" applyNumberForma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165" fontId="7" fillId="3" borderId="1" xfId="15" applyNumberFormat="1" applyFont="1" applyFill="1" applyBorder="1" applyAlignment="1">
      <alignment/>
    </xf>
    <xf numFmtId="165" fontId="1" fillId="3" borderId="1" xfId="15" applyNumberFormat="1" applyFont="1" applyFill="1" applyBorder="1" applyAlignment="1">
      <alignment/>
    </xf>
    <xf numFmtId="165" fontId="6" fillId="3" borderId="1" xfId="15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164" fontId="0" fillId="0" borderId="8" xfId="15" applyNumberFormat="1" applyFont="1" applyBorder="1" applyAlignment="1">
      <alignment horizontal="center" vertical="center"/>
    </xf>
    <xf numFmtId="164" fontId="0" fillId="0" borderId="9" xfId="15" applyNumberForma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2"/>
  <sheetViews>
    <sheetView tabSelected="1" workbookViewId="0" topLeftCell="A1">
      <selection activeCell="F15" sqref="F15"/>
    </sheetView>
  </sheetViews>
  <sheetFormatPr defaultColWidth="9.00390625" defaultRowHeight="12.75"/>
  <cols>
    <col min="1" max="1" width="32.75390625" style="0" customWidth="1"/>
    <col min="2" max="2" width="41.125" style="0" customWidth="1"/>
    <col min="3" max="3" width="16.00390625" style="2" customWidth="1"/>
    <col min="4" max="4" width="16.375" style="2" customWidth="1"/>
  </cols>
  <sheetData>
    <row r="1" spans="1:4" ht="39" customHeight="1">
      <c r="A1" s="96" t="s">
        <v>6</v>
      </c>
      <c r="B1" s="96"/>
      <c r="C1" s="96"/>
      <c r="D1" s="96"/>
    </row>
    <row r="2" ht="12.75">
      <c r="D2" s="6"/>
    </row>
    <row r="3" ht="13.5" thickBot="1">
      <c r="D3" s="6" t="s">
        <v>3</v>
      </c>
    </row>
    <row r="4" spans="1:4" ht="12.75">
      <c r="A4" s="99" t="s">
        <v>126</v>
      </c>
      <c r="B4" s="101" t="s">
        <v>0</v>
      </c>
      <c r="C4" s="97" t="s">
        <v>5</v>
      </c>
      <c r="D4" s="98"/>
    </row>
    <row r="5" spans="1:4" ht="13.5" thickBot="1">
      <c r="A5" s="100"/>
      <c r="B5" s="102"/>
      <c r="C5" s="79" t="s">
        <v>1</v>
      </c>
      <c r="D5" s="80" t="s">
        <v>2</v>
      </c>
    </row>
    <row r="6" spans="1:4" ht="15.75">
      <c r="A6" s="12" t="s">
        <v>257</v>
      </c>
      <c r="B6" s="77"/>
      <c r="C6" s="78">
        <f>C11+C20+C26+C72+C164+C280+C301+C391</f>
        <v>693256.6000000001</v>
      </c>
      <c r="D6" s="78">
        <f>D65+D72+D164+D280+D301</f>
        <v>24991.7</v>
      </c>
    </row>
    <row r="7" spans="1:4" ht="15">
      <c r="A7" s="74" t="s">
        <v>422</v>
      </c>
      <c r="B7" s="13"/>
      <c r="C7" s="85">
        <f>C73+C281+C391</f>
        <v>1671.1000000000001</v>
      </c>
      <c r="D7" s="3"/>
    </row>
    <row r="8" spans="1:4" ht="12.75" customHeight="1">
      <c r="A8" s="74"/>
      <c r="B8" s="13"/>
      <c r="C8" s="85"/>
      <c r="D8" s="3"/>
    </row>
    <row r="9" spans="1:4" ht="12.75" customHeight="1">
      <c r="A9" s="89" t="s">
        <v>423</v>
      </c>
      <c r="B9" s="88"/>
      <c r="C9" s="85"/>
      <c r="D9" s="3"/>
    </row>
    <row r="10" spans="1:4" ht="12.75">
      <c r="A10" s="74"/>
      <c r="B10" s="13"/>
      <c r="C10" s="75"/>
      <c r="D10" s="3"/>
    </row>
    <row r="11" spans="1:4" ht="15.75">
      <c r="A11" s="12" t="s">
        <v>258</v>
      </c>
      <c r="B11" s="13"/>
      <c r="C11" s="61">
        <f>C13+C14+C15+C16+C17+C18</f>
        <v>4837.3</v>
      </c>
      <c r="D11" s="3"/>
    </row>
    <row r="12" spans="1:4" ht="12.75">
      <c r="A12" s="19" t="s">
        <v>259</v>
      </c>
      <c r="B12" s="19"/>
      <c r="C12" s="33"/>
      <c r="D12" s="33"/>
    </row>
    <row r="13" spans="1:4" ht="12.75">
      <c r="A13" s="1"/>
      <c r="B13" s="1" t="s">
        <v>251</v>
      </c>
      <c r="C13" s="7">
        <v>500</v>
      </c>
      <c r="D13" s="16"/>
    </row>
    <row r="14" spans="1:4" ht="12.75">
      <c r="A14" s="1"/>
      <c r="B14" s="1" t="s">
        <v>252</v>
      </c>
      <c r="C14" s="7">
        <v>78</v>
      </c>
      <c r="D14" s="16"/>
    </row>
    <row r="15" spans="1:4" ht="12.75">
      <c r="A15" s="1"/>
      <c r="B15" s="1" t="s">
        <v>253</v>
      </c>
      <c r="C15" s="7">
        <v>2320.3</v>
      </c>
      <c r="D15" s="16"/>
    </row>
    <row r="16" spans="1:4" ht="12.75">
      <c r="A16" s="1"/>
      <c r="B16" s="1" t="s">
        <v>254</v>
      </c>
      <c r="C16" s="7">
        <v>422</v>
      </c>
      <c r="D16" s="16"/>
    </row>
    <row r="17" spans="1:4" ht="12.75">
      <c r="A17" s="1"/>
      <c r="B17" s="1" t="s">
        <v>255</v>
      </c>
      <c r="C17" s="7">
        <v>950</v>
      </c>
      <c r="D17" s="16"/>
    </row>
    <row r="18" spans="1:4" ht="12.75">
      <c r="A18" s="5"/>
      <c r="B18" s="5" t="s">
        <v>256</v>
      </c>
      <c r="C18" s="8">
        <v>567</v>
      </c>
      <c r="D18" s="34"/>
    </row>
    <row r="19" spans="1:4" ht="12.75" customHeight="1">
      <c r="A19" s="5"/>
      <c r="B19" s="5"/>
      <c r="C19" s="8"/>
      <c r="D19" s="34"/>
    </row>
    <row r="20" spans="1:4" ht="15.75" customHeight="1">
      <c r="A20" s="73" t="s">
        <v>407</v>
      </c>
      <c r="B20" s="5"/>
      <c r="C20" s="64">
        <f>C22+C24</f>
        <v>18110</v>
      </c>
      <c r="D20" s="34"/>
    </row>
    <row r="21" spans="1:4" ht="12.75">
      <c r="A21" s="1" t="s">
        <v>4</v>
      </c>
      <c r="B21" s="1"/>
      <c r="C21" s="16"/>
      <c r="D21" s="16"/>
    </row>
    <row r="22" spans="1:4" ht="12.75">
      <c r="A22" s="1" t="s">
        <v>403</v>
      </c>
      <c r="B22" s="1" t="s">
        <v>404</v>
      </c>
      <c r="C22" s="62">
        <v>2110</v>
      </c>
      <c r="D22" s="16"/>
    </row>
    <row r="23" spans="1:4" ht="12.75">
      <c r="A23" s="19" t="s">
        <v>297</v>
      </c>
      <c r="B23" s="19"/>
      <c r="C23" s="63"/>
      <c r="D23" s="33"/>
    </row>
    <row r="24" spans="1:4" ht="12.75">
      <c r="A24" s="1" t="s">
        <v>405</v>
      </c>
      <c r="B24" s="1" t="s">
        <v>406</v>
      </c>
      <c r="C24" s="62">
        <v>16000</v>
      </c>
      <c r="D24" s="16"/>
    </row>
    <row r="25" spans="1:4" ht="12.75" customHeight="1">
      <c r="A25" s="1"/>
      <c r="B25" s="1"/>
      <c r="C25" s="16"/>
      <c r="D25" s="16"/>
    </row>
    <row r="26" spans="1:4" ht="15.75">
      <c r="A26" s="12" t="s">
        <v>401</v>
      </c>
      <c r="B26" s="19"/>
      <c r="C26" s="61">
        <f>C28+C29+C30+C31+C32+C33+C34+C35+C36+C37+C38+C39+C40+C41+C42+C43+C44+C45+C46+C47+C48+C49+C50+C51+C52+C53+C54+C55+C56+C57+C58+C59+C60+C61+C62+C63</f>
        <v>222216.2</v>
      </c>
      <c r="D26" s="33"/>
    </row>
    <row r="27" spans="1:4" ht="12.75">
      <c r="A27" s="1" t="s">
        <v>4</v>
      </c>
      <c r="B27" s="1"/>
      <c r="C27" s="16"/>
      <c r="D27" s="87"/>
    </row>
    <row r="28" spans="1:4" ht="12.75">
      <c r="A28" s="19" t="s">
        <v>400</v>
      </c>
      <c r="B28" s="1" t="s">
        <v>373</v>
      </c>
      <c r="C28" s="7">
        <v>20281</v>
      </c>
      <c r="D28" s="16"/>
    </row>
    <row r="29" spans="1:4" ht="12.75">
      <c r="A29" s="19"/>
      <c r="B29" s="1" t="s">
        <v>374</v>
      </c>
      <c r="C29" s="7">
        <v>1188.3</v>
      </c>
      <c r="D29" s="16"/>
    </row>
    <row r="30" spans="1:4" ht="12.75">
      <c r="A30" s="19"/>
      <c r="B30" s="90" t="s">
        <v>424</v>
      </c>
      <c r="C30" s="7">
        <v>1747</v>
      </c>
      <c r="D30" s="16"/>
    </row>
    <row r="31" spans="1:4" ht="12.75">
      <c r="A31" s="19"/>
      <c r="B31" s="1" t="s">
        <v>375</v>
      </c>
      <c r="C31" s="7">
        <v>2364.2</v>
      </c>
      <c r="D31" s="16"/>
    </row>
    <row r="32" spans="1:4" ht="12.75">
      <c r="A32" s="19"/>
      <c r="B32" s="1" t="s">
        <v>376</v>
      </c>
      <c r="C32" s="7">
        <v>7603</v>
      </c>
      <c r="D32" s="16"/>
    </row>
    <row r="33" spans="1:4" ht="12.75">
      <c r="A33" s="19"/>
      <c r="B33" s="1" t="s">
        <v>377</v>
      </c>
      <c r="C33" s="7">
        <v>3997.5</v>
      </c>
      <c r="D33" s="16"/>
    </row>
    <row r="34" spans="1:4" ht="12.75">
      <c r="A34" s="19"/>
      <c r="B34" s="1" t="s">
        <v>378</v>
      </c>
      <c r="C34" s="7">
        <v>9427.8</v>
      </c>
      <c r="D34" s="16"/>
    </row>
    <row r="35" spans="1:4" ht="12.75">
      <c r="A35" s="19"/>
      <c r="B35" s="1" t="s">
        <v>379</v>
      </c>
      <c r="C35" s="7">
        <v>1486.1</v>
      </c>
      <c r="D35" s="16"/>
    </row>
    <row r="36" spans="1:4" ht="12.75">
      <c r="A36" s="19"/>
      <c r="B36" s="1" t="s">
        <v>380</v>
      </c>
      <c r="C36" s="7">
        <v>1985.2</v>
      </c>
      <c r="D36" s="16"/>
    </row>
    <row r="37" spans="1:4" ht="12.75">
      <c r="A37" s="19"/>
      <c r="B37" s="1" t="s">
        <v>381</v>
      </c>
      <c r="C37" s="7">
        <v>2361.5</v>
      </c>
      <c r="D37" s="16"/>
    </row>
    <row r="38" spans="1:4" ht="12.75">
      <c r="A38" s="19"/>
      <c r="B38" s="1" t="s">
        <v>382</v>
      </c>
      <c r="C38" s="7">
        <v>2983.2</v>
      </c>
      <c r="D38" s="16"/>
    </row>
    <row r="39" spans="1:4" ht="12.75">
      <c r="A39" s="19"/>
      <c r="B39" s="1" t="s">
        <v>383</v>
      </c>
      <c r="C39" s="7">
        <v>3819.5</v>
      </c>
      <c r="D39" s="16"/>
    </row>
    <row r="40" spans="1:4" ht="12.75">
      <c r="A40" s="19"/>
      <c r="B40" s="1" t="s">
        <v>384</v>
      </c>
      <c r="C40" s="7">
        <v>903.9</v>
      </c>
      <c r="D40" s="16"/>
    </row>
    <row r="41" spans="1:4" ht="12.75">
      <c r="A41" s="19"/>
      <c r="B41" s="1" t="s">
        <v>385</v>
      </c>
      <c r="C41" s="7">
        <v>5913.6</v>
      </c>
      <c r="D41" s="16"/>
    </row>
    <row r="42" spans="1:4" ht="12.75">
      <c r="A42" s="19"/>
      <c r="B42" s="90" t="s">
        <v>425</v>
      </c>
      <c r="C42" s="7">
        <v>6000</v>
      </c>
      <c r="D42" s="16"/>
    </row>
    <row r="43" spans="1:4" ht="12.75">
      <c r="A43" s="19"/>
      <c r="B43" s="1" t="s">
        <v>386</v>
      </c>
      <c r="C43" s="7">
        <v>1041</v>
      </c>
      <c r="D43" s="16"/>
    </row>
    <row r="44" spans="1:4" ht="12.75">
      <c r="A44" s="19"/>
      <c r="B44" s="1" t="s">
        <v>387</v>
      </c>
      <c r="C44" s="7">
        <v>2355.9</v>
      </c>
      <c r="D44" s="16"/>
    </row>
    <row r="45" spans="1:4" ht="12.75">
      <c r="A45" s="19"/>
      <c r="B45" s="1" t="s">
        <v>388</v>
      </c>
      <c r="C45" s="7">
        <v>2295.8</v>
      </c>
      <c r="D45" s="16"/>
    </row>
    <row r="46" spans="1:4" ht="12.75">
      <c r="A46" s="19"/>
      <c r="B46" s="90" t="s">
        <v>426</v>
      </c>
      <c r="C46" s="7">
        <v>10332.2</v>
      </c>
      <c r="D46" s="16"/>
    </row>
    <row r="47" spans="1:4" ht="12.75">
      <c r="A47" s="19"/>
      <c r="B47" s="1" t="s">
        <v>389</v>
      </c>
      <c r="C47" s="7">
        <v>11944.2</v>
      </c>
      <c r="D47" s="16"/>
    </row>
    <row r="48" spans="1:4" ht="12.75">
      <c r="A48" s="19"/>
      <c r="B48" s="1" t="s">
        <v>390</v>
      </c>
      <c r="C48" s="7">
        <v>500</v>
      </c>
      <c r="D48" s="16"/>
    </row>
    <row r="49" spans="1:4" ht="12.75">
      <c r="A49" s="19"/>
      <c r="B49" s="1" t="s">
        <v>391</v>
      </c>
      <c r="C49" s="7">
        <v>1881.8</v>
      </c>
      <c r="D49" s="16"/>
    </row>
    <row r="50" spans="1:4" ht="12.75">
      <c r="A50" s="19"/>
      <c r="B50" s="90" t="s">
        <v>427</v>
      </c>
      <c r="C50" s="7">
        <v>2399.5</v>
      </c>
      <c r="D50" s="16"/>
    </row>
    <row r="51" spans="1:4" ht="12.75">
      <c r="A51" s="19"/>
      <c r="B51" s="1" t="s">
        <v>392</v>
      </c>
      <c r="C51" s="7">
        <v>1140</v>
      </c>
      <c r="D51" s="16"/>
    </row>
    <row r="52" spans="1:4" ht="12.75">
      <c r="A52" s="19"/>
      <c r="B52" s="90" t="s">
        <v>428</v>
      </c>
      <c r="C52" s="7">
        <v>9861</v>
      </c>
      <c r="D52" s="16"/>
    </row>
    <row r="53" spans="1:4" ht="12.75">
      <c r="A53" s="19"/>
      <c r="B53" s="1" t="s">
        <v>393</v>
      </c>
      <c r="C53" s="7">
        <v>120</v>
      </c>
      <c r="D53" s="16"/>
    </row>
    <row r="54" spans="1:4" ht="12.75">
      <c r="A54" s="19"/>
      <c r="B54" s="1" t="s">
        <v>394</v>
      </c>
      <c r="C54" s="7">
        <v>29104</v>
      </c>
      <c r="D54" s="16"/>
    </row>
    <row r="55" spans="1:4" ht="12.75">
      <c r="A55" s="19"/>
      <c r="B55" s="1" t="s">
        <v>395</v>
      </c>
      <c r="C55" s="7">
        <v>5986.9</v>
      </c>
      <c r="D55" s="16"/>
    </row>
    <row r="56" spans="1:4" ht="12.75">
      <c r="A56" s="19"/>
      <c r="B56" s="1" t="s">
        <v>396</v>
      </c>
      <c r="C56" s="7">
        <v>5214.3</v>
      </c>
      <c r="D56" s="16"/>
    </row>
    <row r="57" spans="1:4" ht="12.75">
      <c r="A57" s="19"/>
      <c r="B57" s="90" t="s">
        <v>429</v>
      </c>
      <c r="C57" s="7">
        <v>5489.2</v>
      </c>
      <c r="D57" s="16"/>
    </row>
    <row r="58" spans="1:4" ht="12.75">
      <c r="A58" s="19"/>
      <c r="B58" s="90" t="s">
        <v>430</v>
      </c>
      <c r="C58" s="7">
        <v>1283.4</v>
      </c>
      <c r="D58" s="16"/>
    </row>
    <row r="59" spans="1:4" ht="12.75">
      <c r="A59" s="19"/>
      <c r="B59" s="90" t="s">
        <v>431</v>
      </c>
      <c r="C59" s="7">
        <v>17988.2</v>
      </c>
      <c r="D59" s="16"/>
    </row>
    <row r="60" spans="1:4" ht="12.75">
      <c r="A60" s="19"/>
      <c r="B60" s="1" t="s">
        <v>397</v>
      </c>
      <c r="C60" s="7">
        <v>11972</v>
      </c>
      <c r="D60" s="16"/>
    </row>
    <row r="61" spans="1:4" ht="12.75">
      <c r="A61" s="19"/>
      <c r="B61" s="90" t="s">
        <v>461</v>
      </c>
      <c r="C61" s="7">
        <v>11000</v>
      </c>
      <c r="D61" s="16"/>
    </row>
    <row r="62" spans="1:4" ht="12.75">
      <c r="A62" s="19"/>
      <c r="B62" s="1" t="s">
        <v>398</v>
      </c>
      <c r="C62" s="7">
        <v>6592</v>
      </c>
      <c r="D62" s="16"/>
    </row>
    <row r="63" spans="1:4" ht="12.75">
      <c r="A63" s="19"/>
      <c r="B63" s="1" t="s">
        <v>399</v>
      </c>
      <c r="C63" s="7">
        <v>11653</v>
      </c>
      <c r="D63" s="16"/>
    </row>
    <row r="64" spans="1:4" ht="12.75" customHeight="1">
      <c r="A64" s="12"/>
      <c r="B64" s="13"/>
      <c r="C64" s="3"/>
      <c r="D64" s="3"/>
    </row>
    <row r="65" spans="1:4" ht="15.75">
      <c r="A65" s="12" t="s">
        <v>260</v>
      </c>
      <c r="B65" s="13"/>
      <c r="C65" s="3"/>
      <c r="D65" s="60">
        <f>D67+D68+D69+D70</f>
        <v>950</v>
      </c>
    </row>
    <row r="66" spans="1:4" ht="12.75">
      <c r="A66" s="1" t="s">
        <v>261</v>
      </c>
      <c r="B66" s="13"/>
      <c r="C66" s="3"/>
      <c r="D66" s="3"/>
    </row>
    <row r="67" spans="1:4" ht="12.75">
      <c r="A67" s="35" t="s">
        <v>262</v>
      </c>
      <c r="B67" s="35" t="s">
        <v>263</v>
      </c>
      <c r="C67" s="16"/>
      <c r="D67" s="7">
        <v>150</v>
      </c>
    </row>
    <row r="68" spans="1:4" ht="12.75">
      <c r="A68" s="35" t="s">
        <v>264</v>
      </c>
      <c r="B68" s="36" t="s">
        <v>265</v>
      </c>
      <c r="C68" s="16"/>
      <c r="D68" s="7">
        <v>200</v>
      </c>
    </row>
    <row r="69" spans="1:4" ht="12.75">
      <c r="A69" s="35" t="s">
        <v>266</v>
      </c>
      <c r="B69" s="35" t="s">
        <v>267</v>
      </c>
      <c r="C69" s="16"/>
      <c r="D69" s="7">
        <v>100</v>
      </c>
    </row>
    <row r="70" spans="1:4" ht="12.75">
      <c r="A70" s="35" t="s">
        <v>268</v>
      </c>
      <c r="B70" s="36" t="s">
        <v>269</v>
      </c>
      <c r="C70" s="16"/>
      <c r="D70" s="7">
        <v>500</v>
      </c>
    </row>
    <row r="71" spans="1:4" ht="12.75" customHeight="1">
      <c r="A71" s="12"/>
      <c r="B71" s="13"/>
      <c r="C71" s="14"/>
      <c r="D71" s="3"/>
    </row>
    <row r="72" spans="1:4" ht="15.75">
      <c r="A72" s="12" t="s">
        <v>127</v>
      </c>
      <c r="B72" s="13"/>
      <c r="C72" s="65">
        <f>C73+C76+C78+C80+C82+C83+C85+C88+C89+C90+C91+C92+C93+C94+C95+C99+C100+C101+C102+C103+C106+C107+C108+C109+C110+C112+C113+C114+C115+C120+C121+C123+C126+C129+C130+C131+C132+C133+C135+C136+C141+C142+C144+C146+C148+C149+C151+C152+C153+C154+C155+C156+C158+C159+C160+C162</f>
        <v>98340.90000000001</v>
      </c>
      <c r="D72" s="60">
        <f>D75+D77+D79+D81+D84+D86+D87+D89+D96+D97+D98+D101+D104+D105+D111+D112+D116+D117+D118+D119+D122+D124+D125+D127+D128+D134+D137+D138+D139+D140+D143+D144+D145+D147+D150+D157+D161</f>
        <v>15908.3</v>
      </c>
    </row>
    <row r="73" spans="1:4" ht="12.75" customHeight="1">
      <c r="A73" s="74" t="s">
        <v>422</v>
      </c>
      <c r="B73" s="13"/>
      <c r="C73" s="81">
        <v>1530.7</v>
      </c>
      <c r="D73" s="60"/>
    </row>
    <row r="74" spans="1:4" ht="12.75">
      <c r="A74" s="1" t="s">
        <v>4</v>
      </c>
      <c r="B74" s="1"/>
      <c r="C74" s="84"/>
      <c r="D74" s="7"/>
    </row>
    <row r="75" spans="1:4" ht="12.75">
      <c r="A75" s="1" t="s">
        <v>110</v>
      </c>
      <c r="B75" s="1" t="s">
        <v>7</v>
      </c>
      <c r="C75" s="7"/>
      <c r="D75" s="7">
        <v>250</v>
      </c>
    </row>
    <row r="76" spans="1:4" ht="12.75">
      <c r="A76" s="1"/>
      <c r="B76" s="1" t="s">
        <v>8</v>
      </c>
      <c r="C76" s="7">
        <v>50</v>
      </c>
      <c r="D76" s="7"/>
    </row>
    <row r="77" spans="1:4" ht="12.75">
      <c r="A77" s="1"/>
      <c r="B77" s="1" t="s">
        <v>9</v>
      </c>
      <c r="C77" s="7"/>
      <c r="D77" s="7">
        <v>100</v>
      </c>
    </row>
    <row r="78" spans="1:4" ht="12.75">
      <c r="A78" s="1" t="s">
        <v>111</v>
      </c>
      <c r="B78" s="1" t="s">
        <v>10</v>
      </c>
      <c r="C78" s="7">
        <v>106</v>
      </c>
      <c r="D78" s="7"/>
    </row>
    <row r="79" spans="1:4" ht="12.75">
      <c r="A79" s="1"/>
      <c r="B79" s="1" t="s">
        <v>11</v>
      </c>
      <c r="C79" s="7"/>
      <c r="D79" s="7">
        <v>500</v>
      </c>
    </row>
    <row r="80" spans="1:4" ht="12.75">
      <c r="A80" s="1" t="s">
        <v>101</v>
      </c>
      <c r="B80" s="1" t="s">
        <v>94</v>
      </c>
      <c r="C80" s="7">
        <v>100</v>
      </c>
      <c r="D80" s="7"/>
    </row>
    <row r="81" spans="1:4" ht="12.75">
      <c r="A81" s="1" t="s">
        <v>112</v>
      </c>
      <c r="B81" s="1" t="s">
        <v>12</v>
      </c>
      <c r="C81" s="7"/>
      <c r="D81" s="7">
        <v>119</v>
      </c>
    </row>
    <row r="82" spans="1:4" ht="12.75">
      <c r="A82" s="1" t="s">
        <v>13</v>
      </c>
      <c r="B82" s="1" t="s">
        <v>95</v>
      </c>
      <c r="C82" s="7">
        <v>60.9</v>
      </c>
      <c r="D82" s="7"/>
    </row>
    <row r="83" spans="1:4" ht="12.75">
      <c r="A83" s="1" t="s">
        <v>113</v>
      </c>
      <c r="B83" s="1" t="s">
        <v>14</v>
      </c>
      <c r="C83" s="7">
        <v>4077</v>
      </c>
      <c r="D83" s="7"/>
    </row>
    <row r="84" spans="1:4" ht="12.75">
      <c r="A84" s="1"/>
      <c r="B84" s="1" t="s">
        <v>15</v>
      </c>
      <c r="C84" s="7"/>
      <c r="D84" s="7">
        <v>600</v>
      </c>
    </row>
    <row r="85" spans="1:4" ht="12.75">
      <c r="A85" s="5"/>
      <c r="B85" s="5" t="s">
        <v>16</v>
      </c>
      <c r="C85" s="8">
        <v>214</v>
      </c>
      <c r="D85" s="8"/>
    </row>
    <row r="86" spans="1:4" ht="12.75">
      <c r="A86" s="5"/>
      <c r="B86" s="5" t="s">
        <v>17</v>
      </c>
      <c r="C86" s="8"/>
      <c r="D86" s="8">
        <v>98</v>
      </c>
    </row>
    <row r="87" spans="1:4" ht="12.75">
      <c r="A87" s="5" t="s">
        <v>114</v>
      </c>
      <c r="B87" s="5" t="s">
        <v>18</v>
      </c>
      <c r="C87" s="8"/>
      <c r="D87" s="8">
        <v>200</v>
      </c>
    </row>
    <row r="88" spans="1:4" ht="12.75">
      <c r="A88" s="5" t="s">
        <v>115</v>
      </c>
      <c r="B88" s="5" t="s">
        <v>19</v>
      </c>
      <c r="C88" s="8">
        <v>12371.8</v>
      </c>
      <c r="D88" s="8"/>
    </row>
    <row r="89" spans="1:4" ht="12.75">
      <c r="A89" s="5" t="s">
        <v>102</v>
      </c>
      <c r="B89" s="5" t="s">
        <v>20</v>
      </c>
      <c r="C89" s="8">
        <v>7324.5</v>
      </c>
      <c r="D89" s="8">
        <v>2032.3</v>
      </c>
    </row>
    <row r="90" spans="1:4" ht="12.75">
      <c r="A90" s="5"/>
      <c r="B90" s="5" t="s">
        <v>21</v>
      </c>
      <c r="C90" s="8">
        <v>743.2</v>
      </c>
      <c r="D90" s="8"/>
    </row>
    <row r="91" spans="1:4" ht="12.75">
      <c r="A91" s="5" t="s">
        <v>117</v>
      </c>
      <c r="B91" s="5" t="s">
        <v>108</v>
      </c>
      <c r="C91" s="8">
        <v>90</v>
      </c>
      <c r="D91" s="8"/>
    </row>
    <row r="92" spans="1:4" ht="12.75">
      <c r="A92" s="5" t="s">
        <v>116</v>
      </c>
      <c r="B92" s="5" t="s">
        <v>22</v>
      </c>
      <c r="C92" s="8">
        <v>45</v>
      </c>
      <c r="D92" s="8"/>
    </row>
    <row r="93" spans="1:4" ht="12.75">
      <c r="A93" s="5" t="s">
        <v>118</v>
      </c>
      <c r="B93" s="91" t="s">
        <v>432</v>
      </c>
      <c r="C93" s="8">
        <v>4832.3</v>
      </c>
      <c r="D93" s="8"/>
    </row>
    <row r="94" spans="1:4" ht="12.75">
      <c r="A94" s="5" t="s">
        <v>412</v>
      </c>
      <c r="B94" s="5" t="s">
        <v>107</v>
      </c>
      <c r="C94" s="8">
        <v>56.1</v>
      </c>
      <c r="D94" s="8"/>
    </row>
    <row r="95" spans="1:4" ht="12.75">
      <c r="A95" s="5"/>
      <c r="B95" s="5" t="s">
        <v>23</v>
      </c>
      <c r="C95" s="8">
        <v>467.7</v>
      </c>
      <c r="D95" s="8"/>
    </row>
    <row r="96" spans="1:4" ht="12.75">
      <c r="A96" s="5" t="s">
        <v>119</v>
      </c>
      <c r="B96" s="5" t="s">
        <v>9</v>
      </c>
      <c r="C96" s="8"/>
      <c r="D96" s="8">
        <v>100</v>
      </c>
    </row>
    <row r="97" spans="1:4" ht="12.75">
      <c r="A97" s="5" t="s">
        <v>120</v>
      </c>
      <c r="B97" s="5" t="s">
        <v>12</v>
      </c>
      <c r="C97" s="8"/>
      <c r="D97" s="8">
        <v>114</v>
      </c>
    </row>
    <row r="98" spans="1:4" ht="12.75">
      <c r="A98" s="5"/>
      <c r="B98" s="5" t="s">
        <v>24</v>
      </c>
      <c r="C98" s="8"/>
      <c r="D98" s="8">
        <v>1000</v>
      </c>
    </row>
    <row r="99" spans="1:4" ht="12.75">
      <c r="A99" s="5"/>
      <c r="B99" s="5" t="s">
        <v>25</v>
      </c>
      <c r="C99" s="8">
        <v>380</v>
      </c>
      <c r="D99" s="8"/>
    </row>
    <row r="100" spans="1:4" ht="12.75">
      <c r="A100" s="5" t="s">
        <v>26</v>
      </c>
      <c r="B100" s="5" t="s">
        <v>27</v>
      </c>
      <c r="C100" s="8">
        <v>110</v>
      </c>
      <c r="D100" s="8"/>
    </row>
    <row r="101" spans="1:4" ht="12.75">
      <c r="A101" s="5" t="s">
        <v>121</v>
      </c>
      <c r="B101" s="91" t="s">
        <v>433</v>
      </c>
      <c r="C101" s="8">
        <v>10589</v>
      </c>
      <c r="D101" s="8">
        <v>1400</v>
      </c>
    </row>
    <row r="102" spans="1:4" ht="12.75">
      <c r="A102" s="5" t="s">
        <v>122</v>
      </c>
      <c r="B102" s="91" t="s">
        <v>434</v>
      </c>
      <c r="C102" s="8">
        <v>5539.3</v>
      </c>
      <c r="D102" s="8"/>
    </row>
    <row r="103" spans="1:4" ht="12.75">
      <c r="A103" s="5"/>
      <c r="B103" s="5" t="s">
        <v>28</v>
      </c>
      <c r="C103" s="8">
        <v>702.1</v>
      </c>
      <c r="D103" s="8"/>
    </row>
    <row r="104" spans="1:4" ht="12.75">
      <c r="A104" s="5" t="s">
        <v>103</v>
      </c>
      <c r="B104" s="5" t="s">
        <v>29</v>
      </c>
      <c r="C104" s="8"/>
      <c r="D104" s="8">
        <v>50</v>
      </c>
    </row>
    <row r="105" spans="1:4" ht="12.75">
      <c r="A105" s="5"/>
      <c r="B105" s="5" t="s">
        <v>30</v>
      </c>
      <c r="C105" s="8"/>
      <c r="D105" s="8">
        <v>300</v>
      </c>
    </row>
    <row r="106" spans="1:4" ht="12.75">
      <c r="A106" s="5" t="s">
        <v>31</v>
      </c>
      <c r="B106" s="5" t="s">
        <v>96</v>
      </c>
      <c r="C106" s="8">
        <v>2799</v>
      </c>
      <c r="D106" s="8"/>
    </row>
    <row r="107" spans="1:4" ht="12.75">
      <c r="A107" s="5" t="s">
        <v>32</v>
      </c>
      <c r="B107" s="5" t="s">
        <v>33</v>
      </c>
      <c r="C107" s="8">
        <v>150</v>
      </c>
      <c r="D107" s="8"/>
    </row>
    <row r="108" spans="1:4" ht="12.75">
      <c r="A108" s="5" t="s">
        <v>104</v>
      </c>
      <c r="B108" s="91" t="s">
        <v>435</v>
      </c>
      <c r="C108" s="8">
        <v>6500</v>
      </c>
      <c r="D108" s="8"/>
    </row>
    <row r="109" spans="1:4" ht="12.75">
      <c r="A109" s="5"/>
      <c r="B109" s="5" t="s">
        <v>34</v>
      </c>
      <c r="C109" s="8">
        <v>750</v>
      </c>
      <c r="D109" s="8"/>
    </row>
    <row r="110" spans="1:4" ht="12.75">
      <c r="A110" s="5"/>
      <c r="B110" s="5" t="s">
        <v>16</v>
      </c>
      <c r="C110" s="8">
        <v>150</v>
      </c>
      <c r="D110" s="8"/>
    </row>
    <row r="111" spans="1:4" ht="12.75">
      <c r="A111" s="5" t="s">
        <v>413</v>
      </c>
      <c r="B111" s="5" t="s">
        <v>97</v>
      </c>
      <c r="C111" s="8"/>
      <c r="D111" s="8">
        <v>355</v>
      </c>
    </row>
    <row r="112" spans="1:4" ht="12.75">
      <c r="A112" s="5" t="s">
        <v>105</v>
      </c>
      <c r="B112" s="91" t="s">
        <v>436</v>
      </c>
      <c r="C112" s="8">
        <v>4200</v>
      </c>
      <c r="D112" s="8">
        <v>70</v>
      </c>
    </row>
    <row r="113" spans="1:4" ht="12.75">
      <c r="A113" s="1"/>
      <c r="B113" s="1" t="s">
        <v>35</v>
      </c>
      <c r="C113" s="7">
        <v>87</v>
      </c>
      <c r="D113" s="7"/>
    </row>
    <row r="114" spans="1:4" ht="12.75">
      <c r="A114" s="5"/>
      <c r="B114" s="5" t="s">
        <v>36</v>
      </c>
      <c r="C114" s="8">
        <v>350</v>
      </c>
      <c r="D114" s="8"/>
    </row>
    <row r="115" spans="1:4" ht="12.75">
      <c r="A115" s="1" t="s">
        <v>37</v>
      </c>
      <c r="B115" s="90" t="s">
        <v>437</v>
      </c>
      <c r="C115" s="7">
        <v>0</v>
      </c>
      <c r="D115" s="7"/>
    </row>
    <row r="116" spans="1:4" ht="12.75">
      <c r="A116" s="5" t="s">
        <v>38</v>
      </c>
      <c r="B116" s="5" t="s">
        <v>39</v>
      </c>
      <c r="C116" s="8"/>
      <c r="D116" s="8">
        <v>50</v>
      </c>
    </row>
    <row r="117" spans="1:4" ht="12.75">
      <c r="A117" s="5" t="s">
        <v>40</v>
      </c>
      <c r="B117" s="5" t="s">
        <v>12</v>
      </c>
      <c r="C117" s="8"/>
      <c r="D117" s="8">
        <v>79</v>
      </c>
    </row>
    <row r="118" spans="1:4" ht="12.75">
      <c r="A118" s="5"/>
      <c r="B118" s="5" t="s">
        <v>41</v>
      </c>
      <c r="C118" s="8"/>
      <c r="D118" s="8">
        <v>585</v>
      </c>
    </row>
    <row r="119" spans="1:4" ht="12.75">
      <c r="A119" s="9" t="s">
        <v>42</v>
      </c>
      <c r="B119" s="5" t="s">
        <v>43</v>
      </c>
      <c r="C119" s="8"/>
      <c r="D119" s="8">
        <v>200</v>
      </c>
    </row>
    <row r="120" spans="1:4" ht="12.75">
      <c r="A120" s="5"/>
      <c r="B120" s="5" t="s">
        <v>44</v>
      </c>
      <c r="C120" s="8">
        <v>150</v>
      </c>
      <c r="D120" s="8"/>
    </row>
    <row r="121" spans="1:4" ht="12.75">
      <c r="A121" s="5" t="s">
        <v>45</v>
      </c>
      <c r="B121" s="5" t="s">
        <v>46</v>
      </c>
      <c r="C121" s="8">
        <v>80</v>
      </c>
      <c r="D121" s="8"/>
    </row>
    <row r="122" spans="1:4" ht="12.75">
      <c r="A122" s="9" t="s">
        <v>47</v>
      </c>
      <c r="B122" s="5" t="s">
        <v>98</v>
      </c>
      <c r="C122" s="8"/>
      <c r="D122" s="8">
        <v>165</v>
      </c>
    </row>
    <row r="123" spans="1:4" ht="12.75">
      <c r="A123" s="5" t="s">
        <v>48</v>
      </c>
      <c r="B123" s="5" t="s">
        <v>49</v>
      </c>
      <c r="C123" s="8">
        <v>110</v>
      </c>
      <c r="D123" s="8"/>
    </row>
    <row r="124" spans="1:4" ht="12.75">
      <c r="A124" s="1"/>
      <c r="B124" s="1" t="s">
        <v>50</v>
      </c>
      <c r="C124" s="7"/>
      <c r="D124" s="7">
        <v>100</v>
      </c>
    </row>
    <row r="125" spans="1:4" ht="12.75">
      <c r="A125" s="10" t="s">
        <v>51</v>
      </c>
      <c r="B125" s="10" t="s">
        <v>52</v>
      </c>
      <c r="C125" s="11"/>
      <c r="D125" s="11">
        <v>40</v>
      </c>
    </row>
    <row r="126" spans="1:4" ht="12.75">
      <c r="A126" s="5" t="s">
        <v>53</v>
      </c>
      <c r="B126" s="5" t="s">
        <v>54</v>
      </c>
      <c r="C126" s="8">
        <v>550</v>
      </c>
      <c r="D126" s="8"/>
    </row>
    <row r="127" spans="1:4" ht="12.75">
      <c r="A127" s="9" t="s">
        <v>106</v>
      </c>
      <c r="B127" s="5" t="s">
        <v>24</v>
      </c>
      <c r="C127" s="8"/>
      <c r="D127" s="8">
        <v>1000</v>
      </c>
    </row>
    <row r="128" spans="1:4" ht="12.75">
      <c r="A128" s="9" t="s">
        <v>55</v>
      </c>
      <c r="B128" s="5" t="s">
        <v>56</v>
      </c>
      <c r="C128" s="8"/>
      <c r="D128" s="8">
        <v>850</v>
      </c>
    </row>
    <row r="129" spans="1:4" ht="12.75">
      <c r="A129" s="5" t="s">
        <v>123</v>
      </c>
      <c r="B129" s="5" t="s">
        <v>35</v>
      </c>
      <c r="C129" s="8">
        <v>90</v>
      </c>
      <c r="D129" s="8"/>
    </row>
    <row r="130" spans="1:4" ht="12.75">
      <c r="A130" s="5" t="s">
        <v>414</v>
      </c>
      <c r="B130" s="5" t="s">
        <v>57</v>
      </c>
      <c r="C130" s="8">
        <v>500</v>
      </c>
      <c r="D130" s="8"/>
    </row>
    <row r="131" spans="1:4" ht="12.75">
      <c r="A131" s="5"/>
      <c r="B131" s="5" t="s">
        <v>58</v>
      </c>
      <c r="C131" s="8">
        <v>610</v>
      </c>
      <c r="D131" s="8"/>
    </row>
    <row r="132" spans="1:4" ht="12.75">
      <c r="A132" s="9" t="s">
        <v>124</v>
      </c>
      <c r="B132" s="5" t="s">
        <v>59</v>
      </c>
      <c r="C132" s="8">
        <v>2207.3</v>
      </c>
      <c r="D132" s="8"/>
    </row>
    <row r="133" spans="1:4" ht="12.75">
      <c r="A133" s="5" t="s">
        <v>415</v>
      </c>
      <c r="B133" s="5" t="s">
        <v>60</v>
      </c>
      <c r="C133" s="8">
        <v>260</v>
      </c>
      <c r="D133" s="8"/>
    </row>
    <row r="134" spans="1:4" ht="12.75">
      <c r="A134" s="5"/>
      <c r="B134" s="5" t="s">
        <v>24</v>
      </c>
      <c r="C134" s="8"/>
      <c r="D134" s="8">
        <v>800</v>
      </c>
    </row>
    <row r="135" spans="1:4" ht="12.75">
      <c r="A135" s="5"/>
      <c r="B135" s="5" t="s">
        <v>61</v>
      </c>
      <c r="C135" s="8">
        <v>520</v>
      </c>
      <c r="D135" s="8"/>
    </row>
    <row r="136" spans="1:4" ht="12.75">
      <c r="A136" s="5" t="s">
        <v>62</v>
      </c>
      <c r="B136" s="5" t="s">
        <v>99</v>
      </c>
      <c r="C136" s="8">
        <v>52</v>
      </c>
      <c r="D136" s="8"/>
    </row>
    <row r="137" spans="1:4" ht="12.75">
      <c r="A137" s="5" t="s">
        <v>63</v>
      </c>
      <c r="B137" s="5" t="s">
        <v>12</v>
      </c>
      <c r="C137" s="8"/>
      <c r="D137" s="8">
        <v>55</v>
      </c>
    </row>
    <row r="138" spans="1:4" ht="12.75">
      <c r="A138" s="5"/>
      <c r="B138" s="5" t="s">
        <v>64</v>
      </c>
      <c r="C138" s="8"/>
      <c r="D138" s="8">
        <v>400</v>
      </c>
    </row>
    <row r="139" spans="1:4" ht="12.75">
      <c r="A139" s="5"/>
      <c r="B139" s="5" t="s">
        <v>65</v>
      </c>
      <c r="C139" s="8"/>
      <c r="D139" s="8">
        <v>200</v>
      </c>
    </row>
    <row r="140" spans="1:4" ht="12.75">
      <c r="A140" s="5"/>
      <c r="B140" s="5" t="s">
        <v>9</v>
      </c>
      <c r="C140" s="8"/>
      <c r="D140" s="8">
        <v>150</v>
      </c>
    </row>
    <row r="141" spans="1:4" ht="12.75">
      <c r="A141" s="5" t="s">
        <v>66</v>
      </c>
      <c r="B141" s="5" t="s">
        <v>67</v>
      </c>
      <c r="C141" s="8">
        <v>550</v>
      </c>
      <c r="D141" s="8"/>
    </row>
    <row r="142" spans="1:4" ht="12.75">
      <c r="A142" s="5"/>
      <c r="B142" s="5" t="s">
        <v>68</v>
      </c>
      <c r="C142" s="8">
        <v>350</v>
      </c>
      <c r="D142" s="8"/>
    </row>
    <row r="143" spans="1:4" ht="12.75">
      <c r="A143" s="9" t="s">
        <v>69</v>
      </c>
      <c r="B143" s="5" t="s">
        <v>12</v>
      </c>
      <c r="C143" s="8"/>
      <c r="D143" s="8">
        <v>96</v>
      </c>
    </row>
    <row r="144" spans="1:4" ht="12.75">
      <c r="A144" s="5" t="s">
        <v>70</v>
      </c>
      <c r="B144" s="5" t="s">
        <v>100</v>
      </c>
      <c r="C144" s="8">
        <v>14600.2</v>
      </c>
      <c r="D144" s="8">
        <v>1300</v>
      </c>
    </row>
    <row r="145" spans="1:4" ht="12.75">
      <c r="A145" s="5"/>
      <c r="B145" s="5" t="s">
        <v>71</v>
      </c>
      <c r="C145" s="8"/>
      <c r="D145" s="8">
        <v>200</v>
      </c>
    </row>
    <row r="146" spans="1:4" ht="12.75">
      <c r="A146" s="5"/>
      <c r="B146" s="5" t="s">
        <v>72</v>
      </c>
      <c r="C146" s="8">
        <v>463.8</v>
      </c>
      <c r="D146" s="8"/>
    </row>
    <row r="147" spans="1:4" ht="12.75">
      <c r="A147" s="5" t="s">
        <v>73</v>
      </c>
      <c r="B147" s="5" t="s">
        <v>74</v>
      </c>
      <c r="C147" s="8"/>
      <c r="D147" s="8">
        <v>1300</v>
      </c>
    </row>
    <row r="148" spans="1:4" ht="12.75">
      <c r="A148" s="5"/>
      <c r="B148" s="5" t="s">
        <v>75</v>
      </c>
      <c r="C148" s="8">
        <v>360</v>
      </c>
      <c r="D148" s="8"/>
    </row>
    <row r="149" spans="1:4" ht="12.75">
      <c r="A149" s="5"/>
      <c r="B149" s="5" t="s">
        <v>76</v>
      </c>
      <c r="C149" s="8">
        <v>70</v>
      </c>
      <c r="D149" s="8"/>
    </row>
    <row r="150" spans="1:4" ht="12.75">
      <c r="A150" s="5"/>
      <c r="B150" s="5" t="s">
        <v>77</v>
      </c>
      <c r="C150" s="8"/>
      <c r="D150" s="8">
        <v>500</v>
      </c>
    </row>
    <row r="151" spans="1:4" ht="13.5" customHeight="1">
      <c r="A151" s="5" t="s">
        <v>78</v>
      </c>
      <c r="B151" s="5" t="s">
        <v>79</v>
      </c>
      <c r="C151" s="8">
        <v>524</v>
      </c>
      <c r="D151" s="8"/>
    </row>
    <row r="152" spans="1:4" ht="13.5" customHeight="1">
      <c r="A152" s="5" t="s">
        <v>80</v>
      </c>
      <c r="B152" s="5" t="s">
        <v>81</v>
      </c>
      <c r="C152" s="8">
        <v>100</v>
      </c>
      <c r="D152" s="8"/>
    </row>
    <row r="153" spans="1:4" ht="13.5" customHeight="1">
      <c r="A153" s="5" t="s">
        <v>82</v>
      </c>
      <c r="B153" s="5" t="s">
        <v>83</v>
      </c>
      <c r="C153" s="8">
        <v>450</v>
      </c>
      <c r="D153" s="8"/>
    </row>
    <row r="154" spans="1:4" ht="13.5" customHeight="1">
      <c r="A154" s="5"/>
      <c r="B154" s="5" t="s">
        <v>84</v>
      </c>
      <c r="C154" s="8">
        <v>400</v>
      </c>
      <c r="D154" s="8"/>
    </row>
    <row r="155" spans="1:4" ht="13.5" customHeight="1">
      <c r="A155" s="5" t="s">
        <v>125</v>
      </c>
      <c r="B155" s="5" t="s">
        <v>85</v>
      </c>
      <c r="C155" s="8">
        <v>6600</v>
      </c>
      <c r="D155" s="8"/>
    </row>
    <row r="156" spans="1:4" ht="12.75">
      <c r="A156" s="5" t="s">
        <v>86</v>
      </c>
      <c r="B156" s="5" t="s">
        <v>109</v>
      </c>
      <c r="C156" s="8">
        <v>1628</v>
      </c>
      <c r="D156" s="8"/>
    </row>
    <row r="157" spans="1:4" ht="12.75">
      <c r="A157" s="5" t="s">
        <v>416</v>
      </c>
      <c r="B157" s="5" t="s">
        <v>87</v>
      </c>
      <c r="C157" s="8"/>
      <c r="D157" s="8">
        <v>382.7</v>
      </c>
    </row>
    <row r="158" spans="1:4" ht="12.75">
      <c r="A158" s="5"/>
      <c r="B158" s="5" t="s">
        <v>88</v>
      </c>
      <c r="C158" s="8">
        <v>300</v>
      </c>
      <c r="D158" s="8"/>
    </row>
    <row r="159" spans="1:4" ht="12.75">
      <c r="A159" s="5"/>
      <c r="B159" s="5" t="s">
        <v>89</v>
      </c>
      <c r="C159" s="8">
        <v>50</v>
      </c>
      <c r="D159" s="8"/>
    </row>
    <row r="160" spans="1:4" ht="12.75">
      <c r="A160" s="5"/>
      <c r="B160" s="5" t="s">
        <v>90</v>
      </c>
      <c r="C160" s="8">
        <v>1890</v>
      </c>
      <c r="D160" s="8"/>
    </row>
    <row r="161" spans="1:4" ht="12.75">
      <c r="A161" s="5"/>
      <c r="B161" s="5" t="s">
        <v>91</v>
      </c>
      <c r="C161" s="8"/>
      <c r="D161" s="8">
        <v>167.3</v>
      </c>
    </row>
    <row r="162" spans="1:4" ht="12.75">
      <c r="A162" s="5" t="s">
        <v>92</v>
      </c>
      <c r="B162" s="5" t="s">
        <v>93</v>
      </c>
      <c r="C162" s="8">
        <v>500</v>
      </c>
      <c r="D162" s="8"/>
    </row>
    <row r="163" spans="1:4" ht="12.75" customHeight="1">
      <c r="A163" s="1"/>
      <c r="B163" s="5"/>
      <c r="C163" s="8"/>
      <c r="D163" s="8"/>
    </row>
    <row r="164" spans="1:4" ht="15.75">
      <c r="A164" s="12" t="s">
        <v>372</v>
      </c>
      <c r="B164" s="13"/>
      <c r="C164" s="61">
        <f>C195+C240+C271</f>
        <v>254664.4</v>
      </c>
      <c r="D164" s="61">
        <f>D195+D278</f>
        <v>2765.2</v>
      </c>
    </row>
    <row r="165" spans="1:4" ht="12.75">
      <c r="A165" s="1" t="s">
        <v>4</v>
      </c>
      <c r="B165" s="71"/>
      <c r="C165" s="40"/>
      <c r="D165" s="40"/>
    </row>
    <row r="166" spans="1:4" ht="12.75">
      <c r="A166" s="52" t="s">
        <v>270</v>
      </c>
      <c r="B166" s="37" t="s">
        <v>271</v>
      </c>
      <c r="C166" s="41">
        <v>2391</v>
      </c>
      <c r="D166" s="42"/>
    </row>
    <row r="167" spans="1:4" ht="12.75">
      <c r="A167" s="53"/>
      <c r="B167" s="37" t="s">
        <v>272</v>
      </c>
      <c r="C167" s="41">
        <v>3968</v>
      </c>
      <c r="D167" s="42"/>
    </row>
    <row r="168" spans="1:4" ht="12.75">
      <c r="A168" s="53"/>
      <c r="B168" s="37" t="s">
        <v>273</v>
      </c>
      <c r="C168" s="41">
        <v>24037.6</v>
      </c>
      <c r="D168" s="42"/>
    </row>
    <row r="169" spans="1:4" ht="12.75">
      <c r="A169" s="53"/>
      <c r="B169" s="37" t="s">
        <v>274</v>
      </c>
      <c r="C169" s="41">
        <v>1334</v>
      </c>
      <c r="D169" s="42"/>
    </row>
    <row r="170" spans="1:4" ht="12.75">
      <c r="A170" s="53"/>
      <c r="B170" s="37" t="s">
        <v>275</v>
      </c>
      <c r="C170" s="41">
        <v>540</v>
      </c>
      <c r="D170" s="42"/>
    </row>
    <row r="171" spans="1:4" ht="12.75">
      <c r="A171" s="53"/>
      <c r="B171" s="92" t="s">
        <v>438</v>
      </c>
      <c r="C171" s="41">
        <v>1230</v>
      </c>
      <c r="D171" s="42"/>
    </row>
    <row r="172" spans="1:4" ht="12.75">
      <c r="A172" s="53"/>
      <c r="B172" s="92" t="s">
        <v>439</v>
      </c>
      <c r="C172" s="41">
        <v>0</v>
      </c>
      <c r="D172" s="42"/>
    </row>
    <row r="173" spans="1:4" ht="12.75">
      <c r="A173" s="53"/>
      <c r="B173" s="92" t="s">
        <v>440</v>
      </c>
      <c r="C173" s="41">
        <v>0</v>
      </c>
      <c r="D173" s="42"/>
    </row>
    <row r="174" spans="1:4" ht="12.75">
      <c r="A174" s="53"/>
      <c r="B174" s="92" t="s">
        <v>441</v>
      </c>
      <c r="C174" s="41">
        <v>0</v>
      </c>
      <c r="D174" s="42"/>
    </row>
    <row r="175" spans="1:4" ht="12.75">
      <c r="A175" s="53"/>
      <c r="B175" s="92" t="s">
        <v>442</v>
      </c>
      <c r="C175" s="41">
        <v>166</v>
      </c>
      <c r="D175" s="42"/>
    </row>
    <row r="176" spans="1:4" ht="12.75">
      <c r="A176" s="54"/>
      <c r="B176" s="38" t="s">
        <v>276</v>
      </c>
      <c r="C176" s="41">
        <v>813</v>
      </c>
      <c r="D176" s="43"/>
    </row>
    <row r="177" spans="1:4" ht="12.75">
      <c r="A177" s="54"/>
      <c r="B177" s="38" t="s">
        <v>277</v>
      </c>
      <c r="C177" s="41">
        <v>0</v>
      </c>
      <c r="D177" s="43"/>
    </row>
    <row r="178" spans="1:4" ht="12.75">
      <c r="A178" s="54"/>
      <c r="B178" s="38" t="s">
        <v>278</v>
      </c>
      <c r="C178" s="43"/>
      <c r="D178" s="44">
        <v>137</v>
      </c>
    </row>
    <row r="179" spans="1:4" ht="12.75">
      <c r="A179" s="52" t="s">
        <v>279</v>
      </c>
      <c r="B179" s="37" t="s">
        <v>280</v>
      </c>
      <c r="C179" s="41">
        <v>200</v>
      </c>
      <c r="D179" s="49"/>
    </row>
    <row r="180" spans="1:4" ht="12.75">
      <c r="A180" s="54"/>
      <c r="B180" s="37" t="s">
        <v>281</v>
      </c>
      <c r="C180" s="41">
        <v>550</v>
      </c>
      <c r="D180" s="49"/>
    </row>
    <row r="181" spans="1:4" ht="12.75">
      <c r="A181" s="54"/>
      <c r="B181" s="37" t="s">
        <v>282</v>
      </c>
      <c r="C181" s="41">
        <v>8500</v>
      </c>
      <c r="D181" s="49"/>
    </row>
    <row r="182" spans="1:4" ht="12.75">
      <c r="A182" s="54"/>
      <c r="B182" s="37" t="s">
        <v>283</v>
      </c>
      <c r="C182" s="41">
        <v>2026</v>
      </c>
      <c r="D182" s="49"/>
    </row>
    <row r="183" spans="1:4" ht="12.75">
      <c r="A183" s="54"/>
      <c r="B183" s="37" t="s">
        <v>284</v>
      </c>
      <c r="C183" s="41">
        <v>500</v>
      </c>
      <c r="D183" s="49"/>
    </row>
    <row r="184" spans="1:4" ht="12.75">
      <c r="A184" s="54"/>
      <c r="B184" s="37" t="s">
        <v>285</v>
      </c>
      <c r="C184" s="41">
        <v>700</v>
      </c>
      <c r="D184" s="49"/>
    </row>
    <row r="185" spans="1:4" ht="12.75">
      <c r="A185" s="54"/>
      <c r="B185" s="37" t="s">
        <v>286</v>
      </c>
      <c r="C185" s="41">
        <v>1650</v>
      </c>
      <c r="D185" s="49"/>
    </row>
    <row r="186" spans="1:4" ht="12.75">
      <c r="A186" s="54"/>
      <c r="B186" s="37" t="s">
        <v>287</v>
      </c>
      <c r="C186" s="41">
        <v>370</v>
      </c>
      <c r="D186" s="49"/>
    </row>
    <row r="187" spans="1:4" ht="12.75">
      <c r="A187" s="54"/>
      <c r="B187" s="37" t="s">
        <v>288</v>
      </c>
      <c r="C187" s="41">
        <v>256</v>
      </c>
      <c r="D187" s="49"/>
    </row>
    <row r="188" spans="1:4" ht="12.75">
      <c r="A188" s="54"/>
      <c r="B188" s="37" t="s">
        <v>289</v>
      </c>
      <c r="C188" s="41">
        <v>245</v>
      </c>
      <c r="D188" s="49"/>
    </row>
    <row r="189" spans="1:4" ht="12.75">
      <c r="A189" s="54"/>
      <c r="B189" s="37" t="s">
        <v>290</v>
      </c>
      <c r="C189" s="41">
        <v>650</v>
      </c>
      <c r="D189" s="49"/>
    </row>
    <row r="190" spans="1:4" ht="12.75">
      <c r="A190" s="52" t="s">
        <v>291</v>
      </c>
      <c r="B190" s="38" t="s">
        <v>292</v>
      </c>
      <c r="C190" s="45"/>
      <c r="D190" s="44">
        <v>130</v>
      </c>
    </row>
    <row r="191" spans="1:4" ht="12.75">
      <c r="A191" s="52"/>
      <c r="B191" s="37" t="s">
        <v>293</v>
      </c>
      <c r="C191" s="41">
        <v>100</v>
      </c>
      <c r="D191" s="49"/>
    </row>
    <row r="192" spans="1:4" ht="12.75">
      <c r="A192" s="52"/>
      <c r="B192" s="37" t="s">
        <v>294</v>
      </c>
      <c r="C192" s="41">
        <v>290</v>
      </c>
      <c r="D192" s="49"/>
    </row>
    <row r="193" spans="1:4" ht="12.75">
      <c r="A193" s="52"/>
      <c r="B193" s="37" t="s">
        <v>295</v>
      </c>
      <c r="C193" s="41">
        <v>1260</v>
      </c>
      <c r="D193" s="49"/>
    </row>
    <row r="194" spans="1:4" ht="12.75">
      <c r="A194" s="52"/>
      <c r="B194" s="37" t="s">
        <v>296</v>
      </c>
      <c r="C194" s="41">
        <v>162</v>
      </c>
      <c r="D194" s="49"/>
    </row>
    <row r="195" spans="1:4" ht="12.75">
      <c r="A195" s="55" t="s">
        <v>408</v>
      </c>
      <c r="B195" s="39"/>
      <c r="C195" s="57">
        <f>SUM(C166:C194)</f>
        <v>51938.6</v>
      </c>
      <c r="D195" s="57">
        <f>SUM(D166:D194)</f>
        <v>267</v>
      </c>
    </row>
    <row r="196" spans="1:4" ht="12.75">
      <c r="A196" s="55" t="s">
        <v>297</v>
      </c>
      <c r="B196" s="39"/>
      <c r="C196" s="57"/>
      <c r="D196" s="66"/>
    </row>
    <row r="197" spans="1:4" ht="12.75">
      <c r="A197" s="52" t="s">
        <v>298</v>
      </c>
      <c r="B197" s="37" t="s">
        <v>299</v>
      </c>
      <c r="C197" s="41">
        <v>0</v>
      </c>
      <c r="D197" s="49"/>
    </row>
    <row r="198" spans="1:4" ht="12.75">
      <c r="A198" s="54"/>
      <c r="B198" s="37" t="s">
        <v>300</v>
      </c>
      <c r="C198" s="41">
        <v>0</v>
      </c>
      <c r="D198" s="49"/>
    </row>
    <row r="199" spans="1:4" ht="12.75">
      <c r="A199" s="53"/>
      <c r="B199" s="37" t="s">
        <v>301</v>
      </c>
      <c r="C199" s="41">
        <v>800</v>
      </c>
      <c r="D199" s="42"/>
    </row>
    <row r="200" spans="1:4" ht="12.75">
      <c r="A200" s="55"/>
      <c r="B200" s="37" t="s">
        <v>302</v>
      </c>
      <c r="C200" s="41">
        <v>1700</v>
      </c>
      <c r="D200" s="50"/>
    </row>
    <row r="201" spans="1:4" ht="12.75">
      <c r="A201" s="53"/>
      <c r="B201" s="37" t="s">
        <v>303</v>
      </c>
      <c r="C201" s="41">
        <v>7485</v>
      </c>
      <c r="D201" s="42"/>
    </row>
    <row r="202" spans="1:4" ht="12.75">
      <c r="A202" s="53"/>
      <c r="B202" s="37" t="s">
        <v>304</v>
      </c>
      <c r="C202" s="41">
        <v>1998</v>
      </c>
      <c r="D202" s="42"/>
    </row>
    <row r="203" spans="1:4" ht="12.75">
      <c r="A203" s="52" t="s">
        <v>305</v>
      </c>
      <c r="B203" s="37" t="s">
        <v>306</v>
      </c>
      <c r="C203" s="41">
        <v>2367</v>
      </c>
      <c r="D203" s="42"/>
    </row>
    <row r="204" spans="1:4" ht="12.75">
      <c r="A204" s="53"/>
      <c r="B204" s="38" t="s">
        <v>307</v>
      </c>
      <c r="C204" s="41">
        <v>700</v>
      </c>
      <c r="D204" s="42"/>
    </row>
    <row r="205" spans="1:4" ht="12.75">
      <c r="A205" s="53"/>
      <c r="B205" s="37" t="s">
        <v>308</v>
      </c>
      <c r="C205" s="41">
        <v>2000</v>
      </c>
      <c r="D205" s="42"/>
    </row>
    <row r="206" spans="1:4" ht="12.75">
      <c r="A206" s="53"/>
      <c r="B206" s="37" t="s">
        <v>309</v>
      </c>
      <c r="C206" s="41">
        <v>8092</v>
      </c>
      <c r="D206" s="42"/>
    </row>
    <row r="207" spans="1:4" ht="12.75">
      <c r="A207" s="53"/>
      <c r="B207" s="37" t="s">
        <v>310</v>
      </c>
      <c r="C207" s="41">
        <v>9403</v>
      </c>
      <c r="D207" s="42"/>
    </row>
    <row r="208" spans="1:4" ht="12.75">
      <c r="A208" s="53"/>
      <c r="B208" s="92" t="s">
        <v>443</v>
      </c>
      <c r="C208" s="41">
        <v>10000</v>
      </c>
      <c r="D208" s="42"/>
    </row>
    <row r="209" spans="1:4" ht="12.75">
      <c r="A209" s="53"/>
      <c r="B209" s="37" t="s">
        <v>311</v>
      </c>
      <c r="C209" s="41">
        <v>410.5</v>
      </c>
      <c r="D209" s="42"/>
    </row>
    <row r="210" spans="1:4" ht="12.75">
      <c r="A210" s="52" t="s">
        <v>312</v>
      </c>
      <c r="B210" s="37" t="s">
        <v>313</v>
      </c>
      <c r="C210" s="41">
        <v>1500</v>
      </c>
      <c r="D210" s="42"/>
    </row>
    <row r="211" spans="1:4" ht="12.75">
      <c r="A211" s="53"/>
      <c r="B211" s="37" t="s">
        <v>302</v>
      </c>
      <c r="C211" s="41">
        <v>1500</v>
      </c>
      <c r="D211" s="42"/>
    </row>
    <row r="212" spans="1:4" ht="12.75">
      <c r="A212" s="53"/>
      <c r="B212" s="37" t="s">
        <v>314</v>
      </c>
      <c r="C212" s="41">
        <v>1525</v>
      </c>
      <c r="D212" s="42"/>
    </row>
    <row r="213" spans="1:4" ht="12.75">
      <c r="A213" s="53"/>
      <c r="B213" s="37" t="s">
        <v>315</v>
      </c>
      <c r="C213" s="41">
        <v>2772</v>
      </c>
      <c r="D213" s="42"/>
    </row>
    <row r="214" spans="1:4" ht="12.75">
      <c r="A214" s="53"/>
      <c r="B214" s="37" t="s">
        <v>316</v>
      </c>
      <c r="C214" s="41">
        <v>0</v>
      </c>
      <c r="D214" s="42"/>
    </row>
    <row r="215" spans="1:4" ht="12.75">
      <c r="A215" s="53"/>
      <c r="B215" s="37" t="s">
        <v>317</v>
      </c>
      <c r="C215" s="41">
        <v>500</v>
      </c>
      <c r="D215" s="42"/>
    </row>
    <row r="216" spans="1:4" ht="12.75">
      <c r="A216" s="53"/>
      <c r="B216" s="37" t="s">
        <v>318</v>
      </c>
      <c r="C216" s="41">
        <v>766</v>
      </c>
      <c r="D216" s="42"/>
    </row>
    <row r="217" spans="1:4" ht="12.75">
      <c r="A217" s="53"/>
      <c r="B217" s="37" t="s">
        <v>319</v>
      </c>
      <c r="C217" s="41">
        <v>0</v>
      </c>
      <c r="D217" s="42"/>
    </row>
    <row r="218" spans="1:4" ht="12.75">
      <c r="A218" s="53"/>
      <c r="B218" s="37" t="s">
        <v>10</v>
      </c>
      <c r="C218" s="41">
        <v>1000</v>
      </c>
      <c r="D218" s="42"/>
    </row>
    <row r="219" spans="1:4" ht="12.75">
      <c r="A219" s="53"/>
      <c r="B219" s="37" t="s">
        <v>320</v>
      </c>
      <c r="C219" s="41">
        <v>226.8</v>
      </c>
      <c r="D219" s="42"/>
    </row>
    <row r="220" spans="1:4" ht="12.75">
      <c r="A220" s="53"/>
      <c r="B220" s="38" t="s">
        <v>321</v>
      </c>
      <c r="C220" s="41">
        <v>161</v>
      </c>
      <c r="D220" s="42"/>
    </row>
    <row r="221" spans="1:4" ht="12.75">
      <c r="A221" s="53"/>
      <c r="B221" s="38" t="s">
        <v>322</v>
      </c>
      <c r="C221" s="41">
        <v>72</v>
      </c>
      <c r="D221" s="42"/>
    </row>
    <row r="222" spans="1:4" ht="12.75">
      <c r="A222" s="53"/>
      <c r="B222" s="38" t="s">
        <v>323</v>
      </c>
      <c r="C222" s="41">
        <v>221</v>
      </c>
      <c r="D222" s="42"/>
    </row>
    <row r="223" spans="1:4" ht="12.75">
      <c r="A223" s="52" t="s">
        <v>324</v>
      </c>
      <c r="B223" s="37" t="s">
        <v>325</v>
      </c>
      <c r="C223" s="41">
        <v>0</v>
      </c>
      <c r="D223" s="47"/>
    </row>
    <row r="224" spans="1:4" ht="12.75">
      <c r="A224" s="52"/>
      <c r="B224" s="37" t="s">
        <v>326</v>
      </c>
      <c r="C224" s="41">
        <v>0</v>
      </c>
      <c r="D224" s="47"/>
    </row>
    <row r="225" spans="1:4" ht="12.75">
      <c r="A225" s="52"/>
      <c r="B225" s="37" t="s">
        <v>327</v>
      </c>
      <c r="C225" s="41">
        <v>15700</v>
      </c>
      <c r="D225" s="47"/>
    </row>
    <row r="226" spans="1:4" ht="12.75">
      <c r="A226" s="52"/>
      <c r="B226" s="37" t="s">
        <v>328</v>
      </c>
      <c r="C226" s="41">
        <v>5995</v>
      </c>
      <c r="D226" s="47"/>
    </row>
    <row r="227" spans="1:4" ht="12.75">
      <c r="A227" s="52"/>
      <c r="B227" s="37" t="s">
        <v>329</v>
      </c>
      <c r="C227" s="41">
        <v>662</v>
      </c>
      <c r="D227" s="47"/>
    </row>
    <row r="228" spans="1:4" ht="12.75">
      <c r="A228" s="52"/>
      <c r="B228" s="37" t="s">
        <v>330</v>
      </c>
      <c r="C228" s="41">
        <v>313</v>
      </c>
      <c r="D228" s="47"/>
    </row>
    <row r="229" spans="1:4" ht="12.75">
      <c r="A229" s="52"/>
      <c r="B229" s="37" t="s">
        <v>331</v>
      </c>
      <c r="C229" s="41">
        <v>2340</v>
      </c>
      <c r="D229" s="47"/>
    </row>
    <row r="230" spans="1:4" ht="12.75">
      <c r="A230" s="52" t="s">
        <v>332</v>
      </c>
      <c r="B230" s="37" t="s">
        <v>333</v>
      </c>
      <c r="C230" s="41">
        <v>0</v>
      </c>
      <c r="D230" s="42"/>
    </row>
    <row r="231" spans="1:4" ht="12.75">
      <c r="A231" s="56"/>
      <c r="B231" s="92" t="s">
        <v>444</v>
      </c>
      <c r="C231" s="41">
        <v>5958</v>
      </c>
      <c r="D231" s="43"/>
    </row>
    <row r="232" spans="1:4" ht="12.75">
      <c r="A232" s="56"/>
      <c r="B232" s="37" t="s">
        <v>334</v>
      </c>
      <c r="C232" s="41">
        <v>1800</v>
      </c>
      <c r="D232" s="43"/>
    </row>
    <row r="233" spans="1:4" ht="12.75">
      <c r="A233" s="56"/>
      <c r="B233" s="37" t="s">
        <v>335</v>
      </c>
      <c r="C233" s="41">
        <v>540</v>
      </c>
      <c r="D233" s="43"/>
    </row>
    <row r="234" spans="1:4" ht="12.75">
      <c r="A234" s="56"/>
      <c r="B234" s="37" t="s">
        <v>336</v>
      </c>
      <c r="C234" s="41">
        <v>673</v>
      </c>
      <c r="D234" s="43"/>
    </row>
    <row r="235" spans="1:4" ht="12.75">
      <c r="A235" s="56"/>
      <c r="B235" s="37" t="s">
        <v>337</v>
      </c>
      <c r="C235" s="41">
        <v>1700</v>
      </c>
      <c r="D235" s="43"/>
    </row>
    <row r="236" spans="1:4" ht="12.75">
      <c r="A236" s="56"/>
      <c r="B236" s="37" t="s">
        <v>338</v>
      </c>
      <c r="C236" s="41">
        <v>1142</v>
      </c>
      <c r="D236" s="43"/>
    </row>
    <row r="237" spans="1:4" ht="12.75">
      <c r="A237" s="56"/>
      <c r="B237" s="37" t="s">
        <v>339</v>
      </c>
      <c r="C237" s="41">
        <v>1005</v>
      </c>
      <c r="D237" s="43"/>
    </row>
    <row r="238" spans="1:4" ht="12.75">
      <c r="A238" s="56"/>
      <c r="B238" s="37" t="s">
        <v>340</v>
      </c>
      <c r="C238" s="41">
        <v>997</v>
      </c>
      <c r="D238" s="43"/>
    </row>
    <row r="239" spans="1:4" ht="12.75">
      <c r="A239" s="52" t="s">
        <v>341</v>
      </c>
      <c r="B239" s="38" t="s">
        <v>342</v>
      </c>
      <c r="C239" s="44">
        <v>1700</v>
      </c>
      <c r="D239" s="8"/>
    </row>
    <row r="240" spans="1:4" ht="12.75">
      <c r="A240" s="67" t="s">
        <v>409</v>
      </c>
      <c r="B240" s="68"/>
      <c r="C240" s="76">
        <f>SUM(C197:C239)</f>
        <v>95724.3</v>
      </c>
      <c r="D240" s="7"/>
    </row>
    <row r="241" spans="1:4" ht="12.75">
      <c r="A241" s="55" t="s">
        <v>235</v>
      </c>
      <c r="B241" s="19"/>
      <c r="C241" s="58"/>
      <c r="D241" s="46"/>
    </row>
    <row r="242" spans="1:4" ht="12.75">
      <c r="A242" s="52" t="s">
        <v>298</v>
      </c>
      <c r="B242" s="92" t="s">
        <v>445</v>
      </c>
      <c r="C242" s="41">
        <v>66353.2</v>
      </c>
      <c r="D242" s="42"/>
    </row>
    <row r="243" spans="1:4" ht="12.75">
      <c r="A243" s="54"/>
      <c r="B243" s="37" t="s">
        <v>343</v>
      </c>
      <c r="C243" s="41">
        <v>770</v>
      </c>
      <c r="D243" s="42"/>
    </row>
    <row r="244" spans="1:4" ht="12.75">
      <c r="A244" s="53"/>
      <c r="B244" s="37" t="s">
        <v>344</v>
      </c>
      <c r="C244" s="41">
        <v>2000</v>
      </c>
      <c r="D244" s="42"/>
    </row>
    <row r="245" spans="1:4" ht="12.75">
      <c r="A245" s="55"/>
      <c r="B245" s="37" t="s">
        <v>345</v>
      </c>
      <c r="C245" s="41">
        <v>1302</v>
      </c>
      <c r="D245" s="42"/>
    </row>
    <row r="246" spans="1:4" ht="12.75">
      <c r="A246" s="53"/>
      <c r="B246" s="37" t="s">
        <v>346</v>
      </c>
      <c r="C246" s="41">
        <v>176</v>
      </c>
      <c r="D246" s="42"/>
    </row>
    <row r="247" spans="1:4" ht="12.75">
      <c r="A247" s="53"/>
      <c r="B247" s="92" t="s">
        <v>446</v>
      </c>
      <c r="C247" s="41">
        <v>2224</v>
      </c>
      <c r="D247" s="42"/>
    </row>
    <row r="248" spans="1:4" ht="12.75">
      <c r="A248" s="53"/>
      <c r="B248" s="37" t="s">
        <v>347</v>
      </c>
      <c r="C248" s="41">
        <v>1412</v>
      </c>
      <c r="D248" s="42"/>
    </row>
    <row r="249" spans="1:4" ht="12.75">
      <c r="A249" s="53"/>
      <c r="B249" s="37" t="s">
        <v>348</v>
      </c>
      <c r="C249" s="41">
        <v>1351</v>
      </c>
      <c r="D249" s="42"/>
    </row>
    <row r="250" spans="1:4" ht="12.75">
      <c r="A250" s="53"/>
      <c r="B250" s="37" t="s">
        <v>349</v>
      </c>
      <c r="C250" s="41">
        <v>2371</v>
      </c>
      <c r="D250" s="42"/>
    </row>
    <row r="251" spans="1:4" ht="12.75">
      <c r="A251" s="52" t="s">
        <v>305</v>
      </c>
      <c r="B251" s="38" t="s">
        <v>307</v>
      </c>
      <c r="C251" s="44">
        <v>0</v>
      </c>
      <c r="D251" s="51"/>
    </row>
    <row r="252" spans="1:4" ht="12.75">
      <c r="A252" s="53"/>
      <c r="B252" s="37" t="s">
        <v>350</v>
      </c>
      <c r="C252" s="41">
        <v>89.5</v>
      </c>
      <c r="D252" s="42"/>
    </row>
    <row r="253" spans="1:4" ht="12.75">
      <c r="A253" s="52" t="s">
        <v>312</v>
      </c>
      <c r="B253" s="37" t="s">
        <v>351</v>
      </c>
      <c r="C253" s="41">
        <v>0</v>
      </c>
      <c r="D253" s="42"/>
    </row>
    <row r="254" spans="1:4" ht="12.75">
      <c r="A254" s="53"/>
      <c r="B254" s="37" t="s">
        <v>352</v>
      </c>
      <c r="C254" s="41">
        <v>800</v>
      </c>
      <c r="D254" s="42"/>
    </row>
    <row r="255" spans="1:4" ht="12.75">
      <c r="A255" s="53"/>
      <c r="B255" s="92" t="s">
        <v>447</v>
      </c>
      <c r="C255" s="41">
        <v>860</v>
      </c>
      <c r="D255" s="42"/>
    </row>
    <row r="256" spans="1:4" ht="12.75">
      <c r="A256" s="53"/>
      <c r="B256" s="37" t="s">
        <v>353</v>
      </c>
      <c r="C256" s="41">
        <v>646</v>
      </c>
      <c r="D256" s="42"/>
    </row>
    <row r="257" spans="1:4" ht="12.75">
      <c r="A257" s="53"/>
      <c r="B257" s="37" t="s">
        <v>319</v>
      </c>
      <c r="C257" s="41">
        <v>340</v>
      </c>
      <c r="D257" s="42"/>
    </row>
    <row r="258" spans="1:4" ht="12.75">
      <c r="A258" s="53"/>
      <c r="B258" s="37" t="s">
        <v>354</v>
      </c>
      <c r="C258" s="41">
        <v>324</v>
      </c>
      <c r="D258" s="42"/>
    </row>
    <row r="259" spans="1:4" ht="12.75">
      <c r="A259" s="53"/>
      <c r="B259" s="37" t="s">
        <v>355</v>
      </c>
      <c r="C259" s="41">
        <v>821</v>
      </c>
      <c r="D259" s="42"/>
    </row>
    <row r="260" spans="1:4" ht="12.75">
      <c r="A260" s="52" t="s">
        <v>324</v>
      </c>
      <c r="B260" s="92" t="s">
        <v>448</v>
      </c>
      <c r="C260" s="44">
        <v>19892</v>
      </c>
      <c r="D260" s="51"/>
    </row>
    <row r="261" spans="1:4" ht="12.75">
      <c r="A261" s="52" t="s">
        <v>332</v>
      </c>
      <c r="B261" s="38" t="s">
        <v>356</v>
      </c>
      <c r="C261" s="44">
        <v>2297</v>
      </c>
      <c r="D261" s="51"/>
    </row>
    <row r="262" spans="1:4" ht="12.75">
      <c r="A262" s="52"/>
      <c r="B262" s="37" t="s">
        <v>357</v>
      </c>
      <c r="C262" s="41">
        <v>0</v>
      </c>
      <c r="D262" s="42"/>
    </row>
    <row r="263" spans="1:4" ht="12.75">
      <c r="A263" s="52"/>
      <c r="B263" s="37" t="s">
        <v>358</v>
      </c>
      <c r="C263" s="41">
        <v>0</v>
      </c>
      <c r="D263" s="42"/>
    </row>
    <row r="264" spans="1:4" ht="12.75">
      <c r="A264" s="52"/>
      <c r="B264" s="92" t="s">
        <v>449</v>
      </c>
      <c r="C264" s="41">
        <v>2000</v>
      </c>
      <c r="D264" s="42"/>
    </row>
    <row r="265" spans="1:4" ht="12.75">
      <c r="A265" s="52"/>
      <c r="B265" s="37" t="s">
        <v>359</v>
      </c>
      <c r="C265" s="41">
        <v>240</v>
      </c>
      <c r="D265" s="42"/>
    </row>
    <row r="266" spans="1:4" ht="12.75">
      <c r="A266" s="52" t="s">
        <v>360</v>
      </c>
      <c r="B266" s="37" t="s">
        <v>361</v>
      </c>
      <c r="C266" s="41">
        <v>0</v>
      </c>
      <c r="D266" s="42"/>
    </row>
    <row r="267" spans="1:4" ht="12.75">
      <c r="A267" s="52"/>
      <c r="B267" s="37" t="s">
        <v>362</v>
      </c>
      <c r="C267" s="41">
        <v>0</v>
      </c>
      <c r="D267" s="42"/>
    </row>
    <row r="268" spans="1:4" ht="12.75">
      <c r="A268" s="52"/>
      <c r="B268" s="37" t="s">
        <v>363</v>
      </c>
      <c r="C268" s="41">
        <v>57</v>
      </c>
      <c r="D268" s="42"/>
    </row>
    <row r="269" spans="1:4" ht="12.75">
      <c r="A269" s="52"/>
      <c r="B269" s="37" t="s">
        <v>364</v>
      </c>
      <c r="C269" s="41">
        <v>319</v>
      </c>
      <c r="D269" s="42"/>
    </row>
    <row r="270" spans="1:4" ht="12.75">
      <c r="A270" s="52"/>
      <c r="B270" s="37" t="s">
        <v>365</v>
      </c>
      <c r="C270" s="41">
        <v>356.8</v>
      </c>
      <c r="D270" s="42"/>
    </row>
    <row r="271" spans="1:4" ht="12.75">
      <c r="A271" s="52" t="s">
        <v>420</v>
      </c>
      <c r="B271" s="37"/>
      <c r="C271" s="69">
        <f>SUM(C242:C270)</f>
        <v>107001.5</v>
      </c>
      <c r="D271" s="42"/>
    </row>
    <row r="272" spans="1:4" ht="12.75">
      <c r="A272" s="53" t="s">
        <v>366</v>
      </c>
      <c r="B272" s="1"/>
      <c r="C272" s="59"/>
      <c r="D272" s="48"/>
    </row>
    <row r="273" spans="1:4" ht="12.75">
      <c r="A273" s="52" t="s">
        <v>312</v>
      </c>
      <c r="B273" s="37" t="s">
        <v>367</v>
      </c>
      <c r="C273" s="41"/>
      <c r="D273" s="41">
        <v>926.2</v>
      </c>
    </row>
    <row r="274" spans="1:4" ht="12.75">
      <c r="A274" s="53"/>
      <c r="B274" s="37" t="s">
        <v>368</v>
      </c>
      <c r="C274" s="41"/>
      <c r="D274" s="41">
        <v>0</v>
      </c>
    </row>
    <row r="275" spans="1:4" ht="12.75">
      <c r="A275" s="53"/>
      <c r="B275" s="37" t="s">
        <v>369</v>
      </c>
      <c r="C275" s="41"/>
      <c r="D275" s="41">
        <v>516</v>
      </c>
    </row>
    <row r="276" spans="1:4" ht="12.75">
      <c r="A276" s="53"/>
      <c r="B276" s="37" t="s">
        <v>370</v>
      </c>
      <c r="C276" s="41"/>
      <c r="D276" s="41">
        <v>945</v>
      </c>
    </row>
    <row r="277" spans="1:4" ht="12.75">
      <c r="A277" s="52" t="s">
        <v>360</v>
      </c>
      <c r="B277" s="38" t="s">
        <v>371</v>
      </c>
      <c r="C277" s="44"/>
      <c r="D277" s="44">
        <v>111</v>
      </c>
    </row>
    <row r="278" spans="1:4" ht="12.75">
      <c r="A278" s="52" t="s">
        <v>410</v>
      </c>
      <c r="B278" s="39"/>
      <c r="C278" s="70"/>
      <c r="D278" s="70">
        <f>SUM(D273:D277)</f>
        <v>2498.2</v>
      </c>
    </row>
    <row r="279" spans="1:4" ht="12.75" customHeight="1">
      <c r="A279" s="1"/>
      <c r="B279" s="5"/>
      <c r="C279" s="8"/>
      <c r="D279" s="8"/>
    </row>
    <row r="280" spans="1:4" ht="15.75">
      <c r="A280" s="12" t="s">
        <v>153</v>
      </c>
      <c r="B280" s="5"/>
      <c r="C280" s="64">
        <f>C281+C283+C284+C286+C288+C289+C290+C291+C292+C293+C294+C295+C296+C298</f>
        <v>6166.4</v>
      </c>
      <c r="D280" s="64">
        <f>D285+D287+D297+D299</f>
        <v>335</v>
      </c>
    </row>
    <row r="281" spans="1:4" ht="15.75">
      <c r="A281" s="74" t="s">
        <v>422</v>
      </c>
      <c r="B281" s="5"/>
      <c r="C281" s="82">
        <v>52</v>
      </c>
      <c r="D281" s="64"/>
    </row>
    <row r="282" spans="1:4" ht="12.75">
      <c r="A282" s="83" t="s">
        <v>4</v>
      </c>
      <c r="B282" s="1"/>
      <c r="C282" s="15"/>
      <c r="D282" s="16"/>
    </row>
    <row r="283" spans="1:4" ht="12.75">
      <c r="A283" s="1" t="s">
        <v>128</v>
      </c>
      <c r="B283" s="17" t="s">
        <v>129</v>
      </c>
      <c r="C283" s="21">
        <v>800</v>
      </c>
      <c r="D283" s="22"/>
    </row>
    <row r="284" spans="1:4" ht="12.75">
      <c r="A284" s="1"/>
      <c r="B284" s="1" t="s">
        <v>130</v>
      </c>
      <c r="C284" s="22">
        <v>256</v>
      </c>
      <c r="D284" s="22"/>
    </row>
    <row r="285" spans="1:4" ht="12.75">
      <c r="A285" s="1"/>
      <c r="B285" s="1" t="s">
        <v>131</v>
      </c>
      <c r="C285" s="22"/>
      <c r="D285" s="22">
        <v>150</v>
      </c>
    </row>
    <row r="286" spans="1:4" ht="12.75">
      <c r="A286" s="1" t="s">
        <v>132</v>
      </c>
      <c r="B286" s="1" t="s">
        <v>133</v>
      </c>
      <c r="C286" s="22">
        <v>170</v>
      </c>
      <c r="D286" s="22"/>
    </row>
    <row r="287" spans="1:4" ht="12.75">
      <c r="A287" s="1"/>
      <c r="B287" s="1" t="s">
        <v>134</v>
      </c>
      <c r="C287" s="22"/>
      <c r="D287" s="22">
        <v>70</v>
      </c>
    </row>
    <row r="288" spans="1:4" ht="12.75">
      <c r="A288" s="1"/>
      <c r="B288" s="1" t="s">
        <v>135</v>
      </c>
      <c r="C288" s="22">
        <v>80</v>
      </c>
      <c r="D288" s="22"/>
    </row>
    <row r="289" spans="1:4" ht="12.75">
      <c r="A289" s="1" t="s">
        <v>136</v>
      </c>
      <c r="B289" s="1" t="s">
        <v>137</v>
      </c>
      <c r="C289" s="22">
        <v>1500</v>
      </c>
      <c r="D289" s="22"/>
    </row>
    <row r="290" spans="1:4" ht="12.75">
      <c r="A290" s="1" t="s">
        <v>138</v>
      </c>
      <c r="B290" s="18" t="s">
        <v>139</v>
      </c>
      <c r="C290" s="23">
        <v>900</v>
      </c>
      <c r="D290" s="22"/>
    </row>
    <row r="291" spans="2:4" ht="12.75">
      <c r="B291" s="1" t="s">
        <v>140</v>
      </c>
      <c r="C291" s="22">
        <v>220</v>
      </c>
      <c r="D291" s="22"/>
    </row>
    <row r="292" spans="1:4" ht="12.75">
      <c r="A292" s="1"/>
      <c r="B292" s="1" t="s">
        <v>141</v>
      </c>
      <c r="C292" s="22">
        <v>693</v>
      </c>
      <c r="D292" s="22"/>
    </row>
    <row r="293" spans="1:4" ht="12.75">
      <c r="A293" s="1" t="s">
        <v>142</v>
      </c>
      <c r="B293" s="1" t="s">
        <v>143</v>
      </c>
      <c r="C293" s="22">
        <v>188</v>
      </c>
      <c r="D293" s="24"/>
    </row>
    <row r="294" spans="1:4" ht="12.75">
      <c r="A294" s="1" t="s">
        <v>144</v>
      </c>
      <c r="B294" s="1" t="s">
        <v>145</v>
      </c>
      <c r="C294" s="22">
        <v>600</v>
      </c>
      <c r="D294" s="22"/>
    </row>
    <row r="295" spans="1:4" ht="12.75">
      <c r="A295" s="19" t="s">
        <v>146</v>
      </c>
      <c r="B295" s="19" t="s">
        <v>147</v>
      </c>
      <c r="C295" s="25">
        <v>170</v>
      </c>
      <c r="D295" s="25"/>
    </row>
    <row r="296" spans="1:4" ht="12.75">
      <c r="A296" s="20" t="s">
        <v>148</v>
      </c>
      <c r="B296" s="18" t="s">
        <v>147</v>
      </c>
      <c r="C296" s="23">
        <v>453.4</v>
      </c>
      <c r="D296" s="22"/>
    </row>
    <row r="297" spans="1:4" ht="12.75">
      <c r="A297" s="1"/>
      <c r="B297" s="1" t="s">
        <v>149</v>
      </c>
      <c r="C297" s="22"/>
      <c r="D297" s="22">
        <v>15</v>
      </c>
    </row>
    <row r="298" spans="1:4" ht="12.75">
      <c r="A298" s="1" t="s">
        <v>150</v>
      </c>
      <c r="B298" s="1" t="s">
        <v>151</v>
      </c>
      <c r="C298" s="22">
        <v>84</v>
      </c>
      <c r="D298" s="22"/>
    </row>
    <row r="299" spans="1:4" ht="12.75">
      <c r="A299" s="1"/>
      <c r="B299" s="1" t="s">
        <v>152</v>
      </c>
      <c r="C299" s="22"/>
      <c r="D299" s="22">
        <v>100</v>
      </c>
    </row>
    <row r="300" spans="1:4" ht="12.75" customHeight="1">
      <c r="A300" s="1"/>
      <c r="B300" s="1"/>
      <c r="C300" s="72"/>
      <c r="D300" s="16"/>
    </row>
    <row r="301" spans="1:4" ht="15.75">
      <c r="A301" s="12" t="s">
        <v>250</v>
      </c>
      <c r="B301" s="1"/>
      <c r="C301" s="72">
        <f>C385+C389</f>
        <v>88833.00000000001</v>
      </c>
      <c r="D301" s="72">
        <f>D385</f>
        <v>5033.2</v>
      </c>
    </row>
    <row r="302" spans="1:4" ht="12.75" customHeight="1">
      <c r="A302" s="83" t="s">
        <v>4</v>
      </c>
      <c r="B302" s="1"/>
      <c r="C302" s="16"/>
      <c r="D302" s="16"/>
    </row>
    <row r="303" spans="1:4" ht="12.75">
      <c r="A303" s="26" t="s">
        <v>239</v>
      </c>
      <c r="B303" s="27" t="s">
        <v>154</v>
      </c>
      <c r="C303" s="28">
        <v>1250</v>
      </c>
      <c r="D303" s="28">
        <v>600</v>
      </c>
    </row>
    <row r="304" spans="1:4" ht="12.75">
      <c r="A304" s="29"/>
      <c r="B304" s="27" t="s">
        <v>155</v>
      </c>
      <c r="C304" s="28">
        <v>600</v>
      </c>
      <c r="D304" s="28"/>
    </row>
    <row r="305" spans="1:4" ht="12.75">
      <c r="A305" s="29"/>
      <c r="B305" s="27" t="s">
        <v>156</v>
      </c>
      <c r="C305" s="28">
        <v>250</v>
      </c>
      <c r="D305" s="28"/>
    </row>
    <row r="306" spans="1:4" ht="12.75">
      <c r="A306" s="29"/>
      <c r="B306" s="27" t="s">
        <v>157</v>
      </c>
      <c r="C306" s="28">
        <v>314.4</v>
      </c>
      <c r="D306" s="28">
        <v>191</v>
      </c>
    </row>
    <row r="307" spans="1:4" ht="12.75">
      <c r="A307" s="29" t="s">
        <v>158</v>
      </c>
      <c r="B307" s="27" t="s">
        <v>159</v>
      </c>
      <c r="C307" s="28">
        <v>100</v>
      </c>
      <c r="D307" s="28"/>
    </row>
    <row r="308" spans="1:4" ht="12.75">
      <c r="A308" s="29"/>
      <c r="B308" s="27" t="s">
        <v>160</v>
      </c>
      <c r="C308" s="28">
        <v>110</v>
      </c>
      <c r="D308" s="28"/>
    </row>
    <row r="309" spans="1:4" ht="12.75">
      <c r="A309" s="29"/>
      <c r="B309" s="27" t="s">
        <v>161</v>
      </c>
      <c r="C309" s="28">
        <v>3806</v>
      </c>
      <c r="D309" s="28"/>
    </row>
    <row r="310" spans="1:4" ht="12.75">
      <c r="A310" s="29"/>
      <c r="B310" s="27" t="s">
        <v>162</v>
      </c>
      <c r="C310" s="28">
        <v>1983</v>
      </c>
      <c r="D310" s="28"/>
    </row>
    <row r="311" spans="1:4" ht="12.75">
      <c r="A311" s="29"/>
      <c r="B311" s="32" t="s">
        <v>163</v>
      </c>
      <c r="C311" s="28">
        <v>70</v>
      </c>
      <c r="D311" s="28"/>
    </row>
    <row r="312" spans="1:4" ht="12.75">
      <c r="A312" s="29"/>
      <c r="B312" s="27" t="s">
        <v>164</v>
      </c>
      <c r="C312" s="28"/>
      <c r="D312" s="28">
        <v>761</v>
      </c>
    </row>
    <row r="313" spans="1:4" ht="12.75">
      <c r="A313" s="29" t="s">
        <v>165</v>
      </c>
      <c r="B313" s="31" t="s">
        <v>402</v>
      </c>
      <c r="C313" s="28">
        <v>250</v>
      </c>
      <c r="D313" s="28"/>
    </row>
    <row r="314" spans="1:4" ht="12.75">
      <c r="A314" s="29" t="s">
        <v>240</v>
      </c>
      <c r="B314" s="27" t="s">
        <v>166</v>
      </c>
      <c r="C314" s="28">
        <v>60</v>
      </c>
      <c r="D314" s="28"/>
    </row>
    <row r="315" spans="1:4" ht="12.75">
      <c r="A315" s="29"/>
      <c r="B315" s="27" t="s">
        <v>167</v>
      </c>
      <c r="C315" s="28">
        <v>150</v>
      </c>
      <c r="D315" s="28"/>
    </row>
    <row r="316" spans="1:4" ht="12.75">
      <c r="A316" s="29" t="s">
        <v>241</v>
      </c>
      <c r="B316" s="27" t="s">
        <v>168</v>
      </c>
      <c r="C316" s="28">
        <v>250</v>
      </c>
      <c r="D316" s="28"/>
    </row>
    <row r="317" spans="1:4" ht="12.75">
      <c r="A317" s="29"/>
      <c r="B317" s="27" t="s">
        <v>169</v>
      </c>
      <c r="C317" s="28">
        <v>350</v>
      </c>
      <c r="D317" s="28"/>
    </row>
    <row r="318" spans="1:4" ht="12.75">
      <c r="A318" s="29"/>
      <c r="B318" s="27" t="s">
        <v>170</v>
      </c>
      <c r="C318" s="28">
        <v>350</v>
      </c>
      <c r="D318" s="28"/>
    </row>
    <row r="319" spans="1:4" ht="12.75">
      <c r="A319" s="29" t="s">
        <v>171</v>
      </c>
      <c r="B319" s="27" t="s">
        <v>172</v>
      </c>
      <c r="C319" s="28">
        <v>80</v>
      </c>
      <c r="D319" s="28"/>
    </row>
    <row r="320" spans="1:4" ht="12.75">
      <c r="A320" s="29"/>
      <c r="B320" s="27" t="s">
        <v>173</v>
      </c>
      <c r="C320" s="28">
        <v>150</v>
      </c>
      <c r="D320" s="28"/>
    </row>
    <row r="321" spans="1:4" ht="12.75">
      <c r="A321" s="29"/>
      <c r="B321" s="27" t="s">
        <v>174</v>
      </c>
      <c r="C321" s="28">
        <v>210</v>
      </c>
      <c r="D321" s="28"/>
    </row>
    <row r="322" spans="1:4" ht="12.75">
      <c r="A322" s="29"/>
      <c r="B322" s="27" t="s">
        <v>175</v>
      </c>
      <c r="C322" s="28"/>
      <c r="D322" s="28">
        <v>342</v>
      </c>
    </row>
    <row r="323" spans="1:4" ht="12.75">
      <c r="A323" s="30" t="s">
        <v>248</v>
      </c>
      <c r="B323" s="93" t="s">
        <v>450</v>
      </c>
      <c r="C323" s="28">
        <v>750</v>
      </c>
      <c r="D323" s="28">
        <v>450</v>
      </c>
    </row>
    <row r="324" spans="1:4" ht="12.75">
      <c r="A324" s="29" t="s">
        <v>176</v>
      </c>
      <c r="B324" s="27" t="s">
        <v>177</v>
      </c>
      <c r="C324" s="28">
        <v>3572</v>
      </c>
      <c r="D324" s="28"/>
    </row>
    <row r="325" spans="1:4" ht="12.75">
      <c r="A325" s="29"/>
      <c r="B325" s="94" t="s">
        <v>451</v>
      </c>
      <c r="C325" s="28">
        <v>1300</v>
      </c>
      <c r="D325" s="28">
        <v>500</v>
      </c>
    </row>
    <row r="326" spans="1:4" ht="12.75">
      <c r="A326" s="29"/>
      <c r="B326" s="94" t="s">
        <v>452</v>
      </c>
      <c r="C326" s="28">
        <v>100</v>
      </c>
      <c r="D326" s="28"/>
    </row>
    <row r="327" spans="1:4" ht="12.75">
      <c r="A327" s="29"/>
      <c r="B327" s="27" t="s">
        <v>178</v>
      </c>
      <c r="C327" s="28"/>
      <c r="D327" s="28">
        <v>150</v>
      </c>
    </row>
    <row r="328" spans="1:4" ht="12.75">
      <c r="A328" s="29"/>
      <c r="B328" s="94" t="s">
        <v>453</v>
      </c>
      <c r="C328" s="28">
        <v>200</v>
      </c>
      <c r="D328" s="28"/>
    </row>
    <row r="329" spans="1:4" ht="12.75">
      <c r="A329" s="29"/>
      <c r="B329" s="94" t="s">
        <v>454</v>
      </c>
      <c r="C329" s="28">
        <v>350</v>
      </c>
      <c r="D329" s="28"/>
    </row>
    <row r="330" spans="1:4" ht="12.75">
      <c r="A330" s="29" t="s">
        <v>179</v>
      </c>
      <c r="B330" s="27" t="s">
        <v>180</v>
      </c>
      <c r="C330" s="28">
        <v>200</v>
      </c>
      <c r="D330" s="28"/>
    </row>
    <row r="331" spans="1:4" ht="12.75">
      <c r="A331" s="29"/>
      <c r="B331" s="27" t="s">
        <v>181</v>
      </c>
      <c r="C331" s="28">
        <v>1000</v>
      </c>
      <c r="D331" s="28"/>
    </row>
    <row r="332" spans="1:4" ht="12.75">
      <c r="A332" s="29" t="s">
        <v>182</v>
      </c>
      <c r="B332" s="27" t="s">
        <v>183</v>
      </c>
      <c r="C332" s="28">
        <v>400</v>
      </c>
      <c r="D332" s="28"/>
    </row>
    <row r="333" spans="1:4" ht="12.75">
      <c r="A333" s="29"/>
      <c r="B333" s="27" t="s">
        <v>184</v>
      </c>
      <c r="C333" s="28">
        <v>400</v>
      </c>
      <c r="D333" s="28"/>
    </row>
    <row r="334" spans="1:4" ht="12.75">
      <c r="A334" s="29"/>
      <c r="B334" s="27" t="s">
        <v>185</v>
      </c>
      <c r="C334" s="28"/>
      <c r="D334" s="28">
        <v>200</v>
      </c>
    </row>
    <row r="335" spans="1:4" ht="12.75">
      <c r="A335" s="29"/>
      <c r="B335" s="27" t="s">
        <v>186</v>
      </c>
      <c r="C335" s="28"/>
      <c r="D335" s="28">
        <v>200</v>
      </c>
    </row>
    <row r="336" spans="1:4" ht="12.75">
      <c r="A336" s="29"/>
      <c r="B336" s="27" t="s">
        <v>187</v>
      </c>
      <c r="C336" s="28">
        <v>170</v>
      </c>
      <c r="D336" s="28"/>
    </row>
    <row r="337" spans="1:4" ht="12.75">
      <c r="A337" s="29" t="s">
        <v>188</v>
      </c>
      <c r="B337" s="27" t="s">
        <v>189</v>
      </c>
      <c r="C337" s="28">
        <v>700</v>
      </c>
      <c r="D337" s="28"/>
    </row>
    <row r="338" spans="1:4" ht="12.75">
      <c r="A338" s="29"/>
      <c r="B338" s="32" t="s">
        <v>190</v>
      </c>
      <c r="C338" s="28">
        <v>500</v>
      </c>
      <c r="D338" s="28"/>
    </row>
    <row r="339" spans="1:4" ht="12.75">
      <c r="A339" s="29"/>
      <c r="B339" s="27" t="s">
        <v>191</v>
      </c>
      <c r="C339" s="28">
        <v>500</v>
      </c>
      <c r="D339" s="28"/>
    </row>
    <row r="340" spans="1:4" ht="12.75">
      <c r="A340" s="29"/>
      <c r="B340" s="27" t="s">
        <v>192</v>
      </c>
      <c r="C340" s="28">
        <v>50</v>
      </c>
      <c r="D340" s="28"/>
    </row>
    <row r="341" spans="1:4" ht="12.75">
      <c r="A341" s="29"/>
      <c r="B341" s="27" t="s">
        <v>193</v>
      </c>
      <c r="C341" s="28">
        <v>1000</v>
      </c>
      <c r="D341" s="28"/>
    </row>
    <row r="342" spans="1:4" ht="12.75">
      <c r="A342" s="29"/>
      <c r="B342" s="27" t="s">
        <v>194</v>
      </c>
      <c r="C342" s="28">
        <v>500</v>
      </c>
      <c r="D342" s="28"/>
    </row>
    <row r="343" spans="1:4" ht="12.75">
      <c r="A343" s="30" t="s">
        <v>242</v>
      </c>
      <c r="B343" s="95" t="s">
        <v>455</v>
      </c>
      <c r="C343" s="28">
        <v>18651.2</v>
      </c>
      <c r="D343" s="28"/>
    </row>
    <row r="344" spans="1:4" ht="12.75">
      <c r="A344" s="30" t="s">
        <v>417</v>
      </c>
      <c r="B344" s="27" t="s">
        <v>195</v>
      </c>
      <c r="C344" s="28">
        <v>150</v>
      </c>
      <c r="D344" s="28"/>
    </row>
    <row r="345" spans="1:4" ht="12.75">
      <c r="A345" s="29"/>
      <c r="B345" s="27" t="s">
        <v>196</v>
      </c>
      <c r="C345" s="28">
        <v>160</v>
      </c>
      <c r="D345" s="28"/>
    </row>
    <row r="346" spans="1:4" ht="12.75">
      <c r="A346" s="29"/>
      <c r="B346" s="27" t="s">
        <v>197</v>
      </c>
      <c r="C346" s="28">
        <v>150</v>
      </c>
      <c r="D346" s="28"/>
    </row>
    <row r="347" spans="1:4" ht="12.75">
      <c r="A347" s="29"/>
      <c r="B347" s="94" t="s">
        <v>456</v>
      </c>
      <c r="C347" s="28">
        <v>400</v>
      </c>
      <c r="D347" s="28"/>
    </row>
    <row r="348" spans="1:4" ht="12.75">
      <c r="A348" s="29" t="s">
        <v>198</v>
      </c>
      <c r="B348" s="27" t="s">
        <v>199</v>
      </c>
      <c r="C348" s="28">
        <v>200</v>
      </c>
      <c r="D348" s="28"/>
    </row>
    <row r="349" spans="1:4" ht="12.75">
      <c r="A349" s="29" t="s">
        <v>243</v>
      </c>
      <c r="B349" s="27" t="s">
        <v>200</v>
      </c>
      <c r="C349" s="28">
        <v>50</v>
      </c>
      <c r="D349" s="28"/>
    </row>
    <row r="350" spans="1:4" ht="12.75">
      <c r="A350" s="29" t="s">
        <v>249</v>
      </c>
      <c r="B350" s="27" t="s">
        <v>201</v>
      </c>
      <c r="C350" s="28"/>
      <c r="D350" s="28">
        <v>400</v>
      </c>
    </row>
    <row r="351" spans="1:4" ht="12.75">
      <c r="A351" s="29"/>
      <c r="B351" s="27" t="s">
        <v>202</v>
      </c>
      <c r="C351" s="28">
        <v>250</v>
      </c>
      <c r="D351" s="28"/>
    </row>
    <row r="352" spans="1:4" ht="12.75">
      <c r="A352" s="29" t="s">
        <v>203</v>
      </c>
      <c r="B352" s="94" t="s">
        <v>457</v>
      </c>
      <c r="C352" s="28">
        <v>22594</v>
      </c>
      <c r="D352" s="28"/>
    </row>
    <row r="353" spans="1:4" ht="12.75">
      <c r="A353" s="29" t="s">
        <v>244</v>
      </c>
      <c r="B353" s="27" t="s">
        <v>204</v>
      </c>
      <c r="C353" s="28">
        <v>800</v>
      </c>
      <c r="D353" s="28"/>
    </row>
    <row r="354" spans="1:4" ht="12.75">
      <c r="A354" s="29"/>
      <c r="B354" s="27" t="s">
        <v>205</v>
      </c>
      <c r="C354" s="28">
        <v>1000</v>
      </c>
      <c r="D354" s="28"/>
    </row>
    <row r="355" spans="1:4" ht="12.75">
      <c r="A355" s="29"/>
      <c r="B355" s="27" t="s">
        <v>206</v>
      </c>
      <c r="C355" s="28">
        <v>50</v>
      </c>
      <c r="D355" s="28"/>
    </row>
    <row r="356" spans="1:4" ht="12.75">
      <c r="A356" s="30" t="s">
        <v>245</v>
      </c>
      <c r="B356" s="27" t="s">
        <v>207</v>
      </c>
      <c r="C356" s="28">
        <v>300</v>
      </c>
      <c r="D356" s="28"/>
    </row>
    <row r="357" spans="1:4" ht="12.75">
      <c r="A357" s="32" t="s">
        <v>418</v>
      </c>
      <c r="B357" s="94" t="s">
        <v>458</v>
      </c>
      <c r="C357" s="28">
        <v>1600</v>
      </c>
      <c r="D357" s="28"/>
    </row>
    <row r="358" spans="1:4" ht="12.75">
      <c r="A358" s="32"/>
      <c r="B358" s="94" t="s">
        <v>459</v>
      </c>
      <c r="C358" s="28">
        <v>1950</v>
      </c>
      <c r="D358" s="28"/>
    </row>
    <row r="359" spans="1:4" ht="12.75">
      <c r="A359" s="32"/>
      <c r="B359" s="27" t="s">
        <v>208</v>
      </c>
      <c r="C359" s="28">
        <v>460</v>
      </c>
      <c r="D359" s="28"/>
    </row>
    <row r="360" spans="1:4" ht="12.75">
      <c r="A360" s="32"/>
      <c r="B360" s="27" t="s">
        <v>209</v>
      </c>
      <c r="C360" s="28">
        <v>90</v>
      </c>
      <c r="D360" s="28"/>
    </row>
    <row r="361" spans="1:4" ht="12.75">
      <c r="A361" s="32" t="s">
        <v>210</v>
      </c>
      <c r="B361" s="27" t="s">
        <v>211</v>
      </c>
      <c r="C361" s="28">
        <v>300</v>
      </c>
      <c r="D361" s="28"/>
    </row>
    <row r="362" spans="1:4" ht="12.75">
      <c r="A362" s="32"/>
      <c r="B362" s="27" t="s">
        <v>187</v>
      </c>
      <c r="C362" s="28">
        <v>200</v>
      </c>
      <c r="D362" s="28"/>
    </row>
    <row r="363" spans="1:4" ht="12.75">
      <c r="A363" s="26"/>
      <c r="B363" s="1" t="s">
        <v>212</v>
      </c>
      <c r="C363" s="7">
        <v>180</v>
      </c>
      <c r="D363" s="7"/>
    </row>
    <row r="364" spans="1:4" ht="12.75">
      <c r="A364" s="26" t="s">
        <v>213</v>
      </c>
      <c r="B364" s="1" t="s">
        <v>214</v>
      </c>
      <c r="C364" s="7">
        <v>60</v>
      </c>
      <c r="D364" s="7"/>
    </row>
    <row r="365" spans="1:4" ht="12.75">
      <c r="A365" s="26"/>
      <c r="B365" s="1" t="s">
        <v>215</v>
      </c>
      <c r="C365" s="7">
        <v>250</v>
      </c>
      <c r="D365" s="7"/>
    </row>
    <row r="366" spans="1:4" ht="12.75">
      <c r="A366" s="26"/>
      <c r="B366" s="1" t="s">
        <v>216</v>
      </c>
      <c r="C366" s="7"/>
      <c r="D366" s="7">
        <v>250</v>
      </c>
    </row>
    <row r="367" spans="1:4" ht="12.75">
      <c r="A367" s="26"/>
      <c r="B367" s="1" t="s">
        <v>217</v>
      </c>
      <c r="C367" s="7">
        <v>1000</v>
      </c>
      <c r="D367" s="7"/>
    </row>
    <row r="368" spans="1:4" ht="12.75">
      <c r="A368" s="26"/>
      <c r="B368" s="1" t="s">
        <v>218</v>
      </c>
      <c r="C368" s="7">
        <v>2200</v>
      </c>
      <c r="D368" s="7"/>
    </row>
    <row r="369" spans="1:4" ht="12.75">
      <c r="A369" s="26"/>
      <c r="B369" s="1" t="s">
        <v>219</v>
      </c>
      <c r="C369" s="7">
        <v>100</v>
      </c>
      <c r="D369" s="7"/>
    </row>
    <row r="370" spans="1:4" ht="12.75">
      <c r="A370" s="26"/>
      <c r="B370" s="1" t="s">
        <v>220</v>
      </c>
      <c r="C370" s="7">
        <v>629.8</v>
      </c>
      <c r="D370" s="7">
        <v>0.2</v>
      </c>
    </row>
    <row r="371" spans="1:4" ht="12.75">
      <c r="A371" s="26" t="s">
        <v>221</v>
      </c>
      <c r="B371" s="1" t="s">
        <v>222</v>
      </c>
      <c r="C371" s="7">
        <v>176</v>
      </c>
      <c r="D371" s="7">
        <v>74</v>
      </c>
    </row>
    <row r="372" spans="1:4" ht="12.75">
      <c r="A372" s="26"/>
      <c r="B372" s="1" t="s">
        <v>419</v>
      </c>
      <c r="C372" s="7">
        <v>400</v>
      </c>
      <c r="D372" s="7"/>
    </row>
    <row r="373" spans="1:4" ht="12.75">
      <c r="A373" s="26"/>
      <c r="B373" s="1" t="s">
        <v>223</v>
      </c>
      <c r="C373" s="7"/>
      <c r="D373" s="7">
        <v>120</v>
      </c>
    </row>
    <row r="374" spans="1:4" ht="12.75">
      <c r="A374" s="26"/>
      <c r="B374" s="1" t="s">
        <v>224</v>
      </c>
      <c r="C374" s="7"/>
      <c r="D374" s="7">
        <v>150</v>
      </c>
    </row>
    <row r="375" spans="1:4" ht="12.75">
      <c r="A375" s="26"/>
      <c r="B375" s="1" t="s">
        <v>225</v>
      </c>
      <c r="C375" s="7">
        <v>450</v>
      </c>
      <c r="D375" s="7"/>
    </row>
    <row r="376" spans="1:4" ht="12.75">
      <c r="A376" s="26" t="s">
        <v>246</v>
      </c>
      <c r="B376" s="90" t="s">
        <v>460</v>
      </c>
      <c r="C376" s="7">
        <v>600</v>
      </c>
      <c r="D376" s="7"/>
    </row>
    <row r="377" spans="1:4" ht="12.75">
      <c r="A377" s="26"/>
      <c r="B377" s="1" t="s">
        <v>226</v>
      </c>
      <c r="C377" s="7">
        <v>110</v>
      </c>
      <c r="D377" s="7"/>
    </row>
    <row r="378" spans="1:4" ht="12.75">
      <c r="A378" s="26"/>
      <c r="B378" s="1" t="s">
        <v>227</v>
      </c>
      <c r="C378" s="7">
        <v>150</v>
      </c>
      <c r="D378" s="7"/>
    </row>
    <row r="379" spans="1:4" ht="12.75">
      <c r="A379" s="26" t="s">
        <v>247</v>
      </c>
      <c r="B379" s="26" t="s">
        <v>228</v>
      </c>
      <c r="C379" s="7">
        <v>4266.6</v>
      </c>
      <c r="D379" s="7"/>
    </row>
    <row r="380" spans="1:4" ht="12.75">
      <c r="A380" s="26"/>
      <c r="B380" s="1" t="s">
        <v>229</v>
      </c>
      <c r="C380" s="7">
        <v>120</v>
      </c>
      <c r="D380" s="7"/>
    </row>
    <row r="381" spans="1:4" ht="12.75">
      <c r="A381" s="26"/>
      <c r="B381" s="1" t="s">
        <v>230</v>
      </c>
      <c r="C381" s="7">
        <v>760</v>
      </c>
      <c r="D381" s="7"/>
    </row>
    <row r="382" spans="1:4" ht="12.75">
      <c r="A382" s="26"/>
      <c r="B382" s="1" t="s">
        <v>231</v>
      </c>
      <c r="C382" s="7"/>
      <c r="D382" s="7">
        <v>600</v>
      </c>
    </row>
    <row r="383" spans="1:4" ht="12.75">
      <c r="A383" s="26"/>
      <c r="B383" s="1" t="s">
        <v>232</v>
      </c>
      <c r="C383" s="7"/>
      <c r="D383" s="7">
        <v>45</v>
      </c>
    </row>
    <row r="384" spans="1:4" ht="12.75">
      <c r="A384" s="26"/>
      <c r="B384" s="1" t="s">
        <v>233</v>
      </c>
      <c r="C384" s="7">
        <v>300</v>
      </c>
      <c r="D384" s="7"/>
    </row>
    <row r="385" spans="1:4" ht="12.75">
      <c r="A385" s="26" t="s">
        <v>234</v>
      </c>
      <c r="B385" s="1"/>
      <c r="C385" s="40">
        <f>SUM(C303:C384)</f>
        <v>83133.00000000001</v>
      </c>
      <c r="D385" s="40">
        <f>SUM(D303:D384)</f>
        <v>5033.2</v>
      </c>
    </row>
    <row r="386" spans="1:4" ht="12.75">
      <c r="A386" s="26" t="s">
        <v>235</v>
      </c>
      <c r="B386" s="1"/>
      <c r="C386" s="7"/>
      <c r="D386" s="7"/>
    </row>
    <row r="387" spans="1:4" ht="12.75">
      <c r="A387" s="26" t="s">
        <v>165</v>
      </c>
      <c r="B387" s="26" t="s">
        <v>236</v>
      </c>
      <c r="C387" s="7">
        <v>5000</v>
      </c>
      <c r="D387" s="7"/>
    </row>
    <row r="388" spans="1:4" ht="12.75">
      <c r="A388" s="71" t="s">
        <v>411</v>
      </c>
      <c r="B388" s="1" t="s">
        <v>237</v>
      </c>
      <c r="C388" s="7">
        <v>700</v>
      </c>
      <c r="D388" s="7"/>
    </row>
    <row r="389" spans="1:4" ht="12.75">
      <c r="A389" s="26" t="s">
        <v>238</v>
      </c>
      <c r="B389" s="1"/>
      <c r="C389" s="40">
        <f>SUM(C387:C388)</f>
        <v>5700</v>
      </c>
      <c r="D389" s="7"/>
    </row>
    <row r="390" spans="1:4" ht="12.75">
      <c r="A390" s="26"/>
      <c r="B390" s="1"/>
      <c r="C390" s="40"/>
      <c r="D390" s="7"/>
    </row>
    <row r="391" spans="1:4" ht="15">
      <c r="A391" s="86" t="s">
        <v>421</v>
      </c>
      <c r="B391" s="1"/>
      <c r="C391" s="85">
        <v>88.4</v>
      </c>
      <c r="D391" s="16"/>
    </row>
    <row r="392" spans="3:4" ht="12.75">
      <c r="C392" s="4"/>
      <c r="D392" s="4"/>
    </row>
  </sheetData>
  <mergeCells count="4">
    <mergeCell ref="A1:D1"/>
    <mergeCell ref="C4:D4"/>
    <mergeCell ref="A4:A5"/>
    <mergeCell ref="B4:B5"/>
  </mergeCells>
  <printOptions horizontalCentered="1" verticalCentered="1"/>
  <pageMargins left="0.1968503937007874" right="0.1968503937007874" top="0.984251968503937" bottom="0.7874015748031497" header="0.5118110236220472" footer="0.5118110236220472"/>
  <pageSetup horizontalDpi="600" verticalDpi="600" orientation="portrait" paperSize="9" scale="9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SM470</cp:lastModifiedBy>
  <cp:lastPrinted>2006-01-18T11:12:55Z</cp:lastPrinted>
  <dcterms:created xsi:type="dcterms:W3CDTF">2003-05-29T06:21:43Z</dcterms:created>
  <dcterms:modified xsi:type="dcterms:W3CDTF">2006-01-18T11:42:45Z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255555746</vt:i4>
  </property>
  <property fmtid="{D5CDD505-2E9C-101B-9397-08002B2CF9AE}" pid="3" name="_EmailSubject">
    <vt:lpwstr>Tabulky závěrečného účtu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-1681499527</vt:i4>
  </property>
  <property fmtid="{D5CDD505-2E9C-101B-9397-08002B2CF9AE}" pid="7" name="_ReviewingToolsShownOnce">
    <vt:lpwstr/>
  </property>
</Properties>
</file>