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275" tabRatio="659" activeTab="1"/>
  </bookViews>
  <sheets>
    <sheet name="stav.část+celk.rekapitulace" sheetId="1" r:id="rId1"/>
    <sheet name="Zdravotechnika" sheetId="2" r:id="rId2"/>
    <sheet name="Elektroinstalace" sheetId="3" r:id="rId3"/>
    <sheet name="Vzduchotechnika" sheetId="4" r:id="rId4"/>
    <sheet name="ÚT" sheetId="5" r:id="rId5"/>
    <sheet name="Slaboproud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L_obvodový_plášť">'[2]SO 11.1A Výkaz výměr'!#REF!</definedName>
    <definedName name="cisloobjektu">'[4]Krycí list'!$A$4</definedName>
    <definedName name="cislostavby">'[4]Krycí list'!$A$6</definedName>
    <definedName name="dd">'[6]SPŠ Náchod SFy - ZV'!$G$6</definedName>
    <definedName name="Dodavka0">#REF!</definedName>
    <definedName name="HSV0">#REF!</definedName>
    <definedName name="HZS0">#REF!</definedName>
    <definedName name="Izolace_akustické">'[2]SO 11.1A Výkaz výměr'!#REF!</definedName>
    <definedName name="Izolace_proti_vodě">'[2]SO 11.1A Výkaz výměr'!#REF!</definedName>
    <definedName name="Komunikace">'[2]SO 11.1A Výkaz výměr'!#REF!</definedName>
    <definedName name="Konstrukce_klempířské">'[2]SO 11.1A Výkaz výměr'!#REF!</definedName>
    <definedName name="Konstrukce_tesařské">'[3]SO 51.4 Výkaz výměr'!#REF!</definedName>
    <definedName name="Konstrukce_truhlářské">'[2]SO 11.1A Výkaz výměr'!#REF!</definedName>
    <definedName name="Kovové_stavební_doplňkové_konstrukce">'[2]SO 11.1A Výkaz výměr'!#REF!</definedName>
    <definedName name="KSDK">'[3]SO 51.4 Výkaz výměr'!#REF!</definedName>
    <definedName name="Malby__tapety__nátěry__nástřiky">'[2]SO 11.1A Výkaz výměr'!#REF!</definedName>
    <definedName name="Montaz0">#REF!</definedName>
    <definedName name="nazevobjektu">'[4]Krycí list'!$C$4</definedName>
    <definedName name="nazevstavby">'[4]Krycí list'!$C$6</definedName>
    <definedName name="_xlnm.Print_Titles" localSheetId="0">'stav.část+celk.rekapitulace'!$6:$6</definedName>
    <definedName name="Obklady_keramické">'[2]SO 11.1A Výkaz výměr'!#REF!</definedName>
    <definedName name="Ostatní_výrobky">'[3]SO 51.4 Výkaz výměr'!#REF!</definedName>
    <definedName name="Podhl">'[3]SO 51.4 Výkaz výměr'!#REF!</definedName>
    <definedName name="Podhledy">'[2]SO 11.1A Výkaz výměr'!#REF!</definedName>
    <definedName name="_xlnm.Print_Area">"$#REF!.$A$1:$F$105"</definedName>
    <definedName name="PSV0">#REF!</definedName>
    <definedName name="rabat_2">'[1]Výpočet netto cen'!$B$8</definedName>
    <definedName name="REKAPITULACE">'[2]SO 11.1A Výkaz výměr'!#REF!</definedName>
    <definedName name="s">'[5]SPŠ Náchod SFy - ZV'!$B$6</definedName>
    <definedName name="Sádrokartonové_konstrukce">'[2]SO 11.1A Výkaz výměr'!#REF!</definedName>
    <definedName name="skkk">'[5]SPŠ Náchod SFy - ZV'!$F$6</definedName>
    <definedName name="skonto_1">'[1]Výpočet netto cen'!$B$10</definedName>
    <definedName name="skonto_2">'[1]Výpočet netto cen'!$B$11</definedName>
    <definedName name="skonto_3">'[1]Výpočet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odorovné_konstrukce">'[3]SO 51.4 Výkaz výměr'!#REF!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áklady">'[3]SO 51.4 Výkaz výměr'!#REF!</definedName>
    <definedName name="Zemní_práce">'[3]SO 51.4 Výkaz výměr'!#REF!</definedName>
  </definedNames>
  <calcPr fullCalcOnLoad="1"/>
</workbook>
</file>

<file path=xl/sharedStrings.xml><?xml version="1.0" encoding="utf-8"?>
<sst xmlns="http://schemas.openxmlformats.org/spreadsheetml/2006/main" count="3105" uniqueCount="1748">
  <si>
    <t>Tepelné izolace celkem</t>
  </si>
  <si>
    <t>základní nátěr ocelového potrubí syntetický</t>
  </si>
  <si>
    <t xml:space="preserve">nátěr ocelového potrubí dvojnásobný syntetický </t>
  </si>
  <si>
    <t>dvojnásobný nátěr ocelových kontrukcí ze strojní části</t>
  </si>
  <si>
    <t>Nátěry celkem</t>
  </si>
  <si>
    <t xml:space="preserve">demontáž rozdělovačů topné vody  </t>
  </si>
  <si>
    <t>h</t>
  </si>
  <si>
    <t xml:space="preserve">demontáž potrubí topné vody </t>
  </si>
  <si>
    <t>Demontáže celkem</t>
  </si>
  <si>
    <t xml:space="preserve">topná zkouška </t>
  </si>
  <si>
    <t xml:space="preserve">zaregulování topného systému strojovvny </t>
  </si>
  <si>
    <t xml:space="preserve">požární hlídka v objektu po ukončenín sváření </t>
  </si>
  <si>
    <t xml:space="preserve">technická pomoc projektanta při realizaci </t>
  </si>
  <si>
    <t>Topná zkouška, zaregulování  celkem</t>
  </si>
  <si>
    <t xml:space="preserve">řídící systém vytápění , včetně software </t>
  </si>
  <si>
    <t xml:space="preserve">snímač teploty jímkový </t>
  </si>
  <si>
    <t>kulový kohout  R 223 s pohonem HR 24-3</t>
  </si>
  <si>
    <t xml:space="preserve">rozvaděč včetně vybavení </t>
  </si>
  <si>
    <t xml:space="preserve">kabeláž rozvody </t>
  </si>
  <si>
    <t xml:space="preserve">montážní práce, seřízení, zaškolení, doprava  </t>
  </si>
  <si>
    <t xml:space="preserve">Měření a regulace  celkem </t>
  </si>
  <si>
    <t>Strojovny tepla DM 2</t>
  </si>
  <si>
    <t xml:space="preserve">regulátor diferenčního tlaku,     DN 25,  p 5-20 kPa </t>
  </si>
  <si>
    <t>potrubí z ocelových trub  5/4"</t>
  </si>
  <si>
    <t>potrubí z ocelových trub  57/3</t>
  </si>
  <si>
    <t>kulový kohout  G 1/2"</t>
  </si>
  <si>
    <t xml:space="preserve">filtr šikmý přírubový  DN 50  PN 16 </t>
  </si>
  <si>
    <t>filtr závitový G 1"</t>
  </si>
  <si>
    <t>filtr závitový G 5/4"</t>
  </si>
  <si>
    <t>teploměr s pevným stonkem  TR60   0-120 C                                                   délka stonku 60  mm včetně jímky</t>
  </si>
  <si>
    <t xml:space="preserve">návarky G 1/2" pro vypouštěcí kohouty </t>
  </si>
  <si>
    <t xml:space="preserve">návarky pro teploměry </t>
  </si>
  <si>
    <t>demontáž přepouštěcí armatury Hydrolux DN 25</t>
  </si>
  <si>
    <t xml:space="preserve">demontáž sítek ze závitových filtrú </t>
  </si>
  <si>
    <t>zhotovení zpětného potrubí jednotlivých okruhů pro vložení filtru a montáž filtrů</t>
  </si>
  <si>
    <t xml:space="preserve">zhotovení hlavního přívodního a zpětného potrubí topné vody do rozdělovačů, přemístění klapek </t>
  </si>
  <si>
    <t>Celkem strojovna DM 2</t>
  </si>
  <si>
    <t>kulový kohout  G 3/4"</t>
  </si>
  <si>
    <t>kulový kohout  G 1"</t>
  </si>
  <si>
    <t>Radiátorový ventil s vnitřní regulací 6 ti dírkami  bronz poniklovaný</t>
  </si>
  <si>
    <t xml:space="preserve">    DN 15 rohový</t>
  </si>
  <si>
    <t xml:space="preserve">    DN 15 přímý</t>
  </si>
  <si>
    <t>regulační radiátorové šroubení přímé, chromované pro kapilární pájení Cu   DN 15</t>
  </si>
  <si>
    <t>regulační radiátorové šroubení rohové, chromované pro kapilární pájení Cu    DN 15</t>
  </si>
  <si>
    <t>termostatická hlavice se zabezpečení proti odcizení    typ K                                        pomocí zabezpečovacího kroužku</t>
  </si>
  <si>
    <t xml:space="preserve"> ks</t>
  </si>
  <si>
    <t xml:space="preserve">termostatická hlavice se zabezpečení proti odcizení   typ B                                       </t>
  </si>
  <si>
    <t xml:space="preserve">vypouštěcí kohout G 1/2"   </t>
  </si>
  <si>
    <t>automatický odvzdušňovací ventil  G 3/8"</t>
  </si>
  <si>
    <t>potrubí měděné 15x1</t>
  </si>
  <si>
    <t>potrubí měděné 18x1</t>
  </si>
  <si>
    <t>potrubí měděné 22x1</t>
  </si>
  <si>
    <t>potrubí měděné 28x1</t>
  </si>
  <si>
    <t>potrubí měděné 35x1,5</t>
  </si>
  <si>
    <t>potrubí měděné 42x1,5</t>
  </si>
  <si>
    <t>Otopná tělesa</t>
  </si>
  <si>
    <t xml:space="preserve">Deskové otopné těleso </t>
  </si>
  <si>
    <t>otopné těleso 21-5050</t>
  </si>
  <si>
    <t>otopné těleso 21-5060</t>
  </si>
  <si>
    <t>otopné těleso 21-5070</t>
  </si>
  <si>
    <t>otopné těleso 21-5080</t>
  </si>
  <si>
    <t>otopné těleso 21-5090</t>
  </si>
  <si>
    <t>otopné těleso 21-5100</t>
  </si>
  <si>
    <t>montážní lišta  R4  46x35, včetně závěsů</t>
  </si>
  <si>
    <t>otopné těleso 22-9100</t>
  </si>
  <si>
    <t>koupelnové těleso  1340.450</t>
  </si>
  <si>
    <t>Otopná tělesa celkem</t>
  </si>
  <si>
    <t>polyuretanová tepelná izolace tl.10 mm</t>
  </si>
  <si>
    <t xml:space="preserve">                       15x10    </t>
  </si>
  <si>
    <t xml:space="preserve">                       18x10    </t>
  </si>
  <si>
    <t xml:space="preserve">                       22x10   </t>
  </si>
  <si>
    <t>polyuretanová tepelná izolace tl.15 mm</t>
  </si>
  <si>
    <t xml:space="preserve">                       15x15</t>
  </si>
  <si>
    <t xml:space="preserve">                       22x20    </t>
  </si>
  <si>
    <t xml:space="preserve">                       28x20    </t>
  </si>
  <si>
    <t xml:space="preserve">                       35x20       </t>
  </si>
  <si>
    <t xml:space="preserve">                       42x20        </t>
  </si>
  <si>
    <t xml:space="preserve">nátěr měděného potrubí dvojnásobný syntetický </t>
  </si>
  <si>
    <t>demontáž stávajících otopných těles včetně všech rozvodů topné vody, tepelnou izolaci odvést na řízenou skládku, potrubí a tělesa do šrotu                        4 pracovníci  x 8 h x 5 dní</t>
  </si>
  <si>
    <t>zaregulování topného systému VS</t>
  </si>
  <si>
    <t xml:space="preserve">stavební přímoce </t>
  </si>
  <si>
    <t xml:space="preserve">vysekání niky pro stroupačky šíře 150 mm hloubka 100 mm                                    po montáži potrubí zazdít  </t>
  </si>
  <si>
    <t>provedení průrazů stropem  velikosti 100 x 150 mm</t>
  </si>
  <si>
    <t>vysekání nik ve zdi pro vedení potrubí šíře 100 mm hloubka 100 mm                       po montáži potrubí zazdít</t>
  </si>
  <si>
    <t>stavební přípomoce celkem</t>
  </si>
  <si>
    <t xml:space="preserve">Vypracoval: </t>
  </si>
  <si>
    <t>Vzduchotechnika</t>
  </si>
  <si>
    <t>Název</t>
  </si>
  <si>
    <t>Hodnota A</t>
  </si>
  <si>
    <t>Hodnota B</t>
  </si>
  <si>
    <t>Hodnota C</t>
  </si>
  <si>
    <t>Základní náklady</t>
  </si>
  <si>
    <t>Zařízení: Dodávka, Montáž</t>
  </si>
  <si>
    <t>Vzduchotechnická zařízení celkem</t>
  </si>
  <si>
    <t>Doprava 5.60% z dodávky zařízení</t>
  </si>
  <si>
    <t>Přesun 2.60 Kč/kg: Cena, Hmotnost</t>
  </si>
  <si>
    <t>PPV 5.00% z montáže a nátěrů zařízení</t>
  </si>
  <si>
    <t>Zednické výpomoci 1.60%
z montáže a nátěrů zařízení</t>
  </si>
  <si>
    <t>Dodávka celkem, Montážní náklady</t>
  </si>
  <si>
    <t>Montáž celkem</t>
  </si>
  <si>
    <t>Lešení</t>
  </si>
  <si>
    <t>Základní náklady celkem</t>
  </si>
  <si>
    <t/>
  </si>
  <si>
    <t>Vedlejší náklady</t>
  </si>
  <si>
    <t>GZS 5.00% z montážních nákladů,
lešení a izolací</t>
  </si>
  <si>
    <t>Provozní vlivy 0.00% z montážních nákladů</t>
  </si>
  <si>
    <t>Vedlejší náklady celkem</t>
  </si>
  <si>
    <t>Provozní náklady
- Komplexní zkoušky 10.00% z montáže zařízení</t>
  </si>
  <si>
    <t>Náklady celkem</t>
  </si>
  <si>
    <t>Náklady celkem bez DPH</t>
  </si>
  <si>
    <t>Součty odstavců</t>
  </si>
  <si>
    <t>Hmotnost
[kg]</t>
  </si>
  <si>
    <t>Zařízení č.1-Větrání sociálních zařízení a pomocných provotů</t>
  </si>
  <si>
    <t>Společné položky</t>
  </si>
  <si>
    <t>Rekapitulace</t>
  </si>
  <si>
    <t>Rozpočet</t>
  </si>
  <si>
    <t>Věta</t>
  </si>
  <si>
    <t>Pozice</t>
  </si>
  <si>
    <t>Mj</t>
  </si>
  <si>
    <t>Počet</t>
  </si>
  <si>
    <t>Materiál celkem</t>
  </si>
  <si>
    <t>Hmotnost</t>
  </si>
  <si>
    <t>Hmotnost celkem</t>
  </si>
  <si>
    <t>1019-93</t>
  </si>
  <si>
    <t>MALÝ RADIÁLNÍ VENTILÁTOR DO POTRUBÍ</t>
  </si>
  <si>
    <t>1019-101</t>
  </si>
  <si>
    <t>V=200-500 M3/H, 230 V, 101 W, 0,44 A VČETNĚ MA NŽET A ZPĚTNÉ KLAPKY</t>
  </si>
  <si>
    <t>1003-931</t>
  </si>
  <si>
    <t>PROTIDEŠŤOVÁ ŽALUZIE PLAST 200x200</t>
  </si>
  <si>
    <t>1003-932</t>
  </si>
  <si>
    <t>S KRUHOVÝM NAPOJENÍM PR. 160 mm</t>
  </si>
  <si>
    <t>1008-601</t>
  </si>
  <si>
    <t>VYÚSTKA JEDNOŘADÁ KOMFORTNÍ</t>
  </si>
  <si>
    <t>1008-641</t>
  </si>
  <si>
    <t>225x75</t>
  </si>
  <si>
    <t>1008-642</t>
  </si>
  <si>
    <t>325x75</t>
  </si>
  <si>
    <t>1008-682</t>
  </si>
  <si>
    <t>REGULACE R3 225x75</t>
  </si>
  <si>
    <t>1008-683</t>
  </si>
  <si>
    <t>REGULACE R3 325x75</t>
  </si>
  <si>
    <t>1021-1</t>
  </si>
  <si>
    <t>KRUHOVÉ POTRUBÍ SKUPINY I.
MATERIÁL POZINKOVANÝ PLECH</t>
  </si>
  <si>
    <t>1021-27</t>
  </si>
  <si>
    <t xml:space="preserve"> do průměru200 20% tvarovek</t>
  </si>
  <si>
    <t>bm</t>
  </si>
  <si>
    <t>NÁSTAVEC PRO VYÚSTKY 225x75/100</t>
  </si>
  <si>
    <t>NÁSTAVEC PRO VYÚSTKY 325x7100</t>
  </si>
  <si>
    <t>KS</t>
  </si>
  <si>
    <t>1020-1</t>
  </si>
  <si>
    <t>ČTYŘHRANNÉ POTRUBÍ SKUPINY I.
MATERIÁL POZINKOVANÝ PLECH</t>
  </si>
  <si>
    <t>1020-3</t>
  </si>
  <si>
    <t xml:space="preserve"> do obvodu 650 rovné</t>
  </si>
  <si>
    <t>Zařízení č.1-Větrání sociálních zařízení a pomocných provotů - celkem</t>
  </si>
  <si>
    <t>MATERIÁL NA ZÁVĚSY</t>
  </si>
  <si>
    <t>ZHOTOVENÍ ZÁVĚSŮ</t>
  </si>
  <si>
    <t>hzs</t>
  </si>
  <si>
    <t>TĚSNÍCÍ A SPOJOVACÍ MATERIÁL</t>
  </si>
  <si>
    <t>Společné položky - celkem</t>
  </si>
  <si>
    <t>LEŠENÍ LEHKÉ  POMOCNÉ</t>
  </si>
  <si>
    <t>výška podl. do 2.5m</t>
  </si>
  <si>
    <t>M2</t>
  </si>
  <si>
    <t>Lešení - celkem</t>
  </si>
  <si>
    <t>REKAPITULACE</t>
  </si>
  <si>
    <t>Celkem [Kč]</t>
  </si>
  <si>
    <t>Montáž [Kč]</t>
  </si>
  <si>
    <t>Dodávka [Kč]</t>
  </si>
  <si>
    <t>SLABOPROUD</t>
  </si>
  <si>
    <t>Dodávka - Elektrická požární signalizace EZS</t>
  </si>
  <si>
    <t>Dodávka - Strukturovaná kabeláž SSK</t>
  </si>
  <si>
    <t>Dodávka - Ozvučení</t>
  </si>
  <si>
    <t>Dodávka - Přístupový a docházkový systém</t>
  </si>
  <si>
    <t>Dodávka - Kabelové žlaby</t>
  </si>
  <si>
    <t>Dodávky celkem - cena bez DPH:</t>
  </si>
  <si>
    <t>Montáž - Elektrická požární signalizace EZS</t>
  </si>
  <si>
    <t>Montáž - Strukturovaná kabeláž SSK</t>
  </si>
  <si>
    <t>Montáž - Ozvučení</t>
  </si>
  <si>
    <t>Montáž - Přístupový a docházkový systém</t>
  </si>
  <si>
    <t>Montáž - Kabelové žlaby</t>
  </si>
  <si>
    <t>Montáže celkem - cena bez DPH:</t>
  </si>
  <si>
    <t>SOUPIS PRACÍ A DODÁVEK</t>
  </si>
  <si>
    <t>Číslo</t>
  </si>
  <si>
    <t>Popis položky</t>
  </si>
  <si>
    <t xml:space="preserve">Měr. </t>
  </si>
  <si>
    <t xml:space="preserve">Množství </t>
  </si>
  <si>
    <t>Ceny v Kč</t>
  </si>
  <si>
    <t>položky</t>
  </si>
  <si>
    <t>jedn.</t>
  </si>
  <si>
    <t>Jedn.</t>
  </si>
  <si>
    <t xml:space="preserve">               Dodávky</t>
  </si>
  <si>
    <t>Elektrická zabezpečovací signalizace EZS</t>
  </si>
  <si>
    <t>Deska ústředny Integra - 128, 16-128 zón, rozšiřitelné expandéry nebo klávesnicovými zónami, 8 objektů, 32 bloků, 16-128PGM výstupů, 64 časovačů, zdroj 3A s ochranou proti přetížení a zkratu, 240 uživatelských kódů, paměť 22527 událostí, přístupový systém, 32 hlasových zpráv, při kombinaci s GSM-4(S) možno až 64 sms zpráv, download, bezdrátová nadstavba, kompatibilita s moduly k CA-64.</t>
  </si>
  <si>
    <t>akumulátor 12V,17Ah-ústředna</t>
  </si>
  <si>
    <t>Kryt s transformátorem 50VA, tamperem a pojistkou pro ústřednu CA - 64 a Integra 64 a 128.Místo pro 17 Ah baterii</t>
  </si>
  <si>
    <t>LCD klávesnice pro ústředny řady Integra a úsřednu CA-64, 2 zóny, tamper, RS-232 port pro připojení programu GuardX, zeleně podsvětlený displej 2x16 znaků, 6x LED indikace stavu systému, akustická signalizace</t>
  </si>
  <si>
    <t>uzamykatelná skříňka pro ovládací klávesnici</t>
  </si>
  <si>
    <t>Expandér, 8 zón, tamper, pro ústředny CA-64 a Integra</t>
  </si>
  <si>
    <t>modul spínaného zdroje AXSP 12V/5A s tepelnou a nadproudovou ochranou v kovovém krytu KRYT Z40 s prostorem pro akumulátor max. 40Ah. Nastavitelný omezovač dobíjecího proudu 1, 2, 3 nebo 4A, signalizace výpadku sítě a vybitého AKU pomocí relé, odpojovač akumulátoru. Kryt je standardně vybaven mechanickým zámkem a sabotážním kontaktem proti otevření / stržení krytu, rozměry 285 x 195 x 335 mm (š x h x v).</t>
  </si>
  <si>
    <t>akumulátor kapacita 38 Ah, nominální napětí 12 Vss, hmotnost 13,0 kg, šroubové svorky, rozměry 197 x 163 x 174 mm (š x v x h).</t>
  </si>
  <si>
    <t>PIR detektor, půlkulová otočná čočka, dosah vějíř 11m / dlouhý dosah 17m.</t>
  </si>
  <si>
    <t>Oplechování Pz vikýře do 6 m2 sklon do 30°</t>
  </si>
  <si>
    <t>764410250</t>
  </si>
  <si>
    <t>Oplechování parapetů Pz rš 330 mm včetně rohů</t>
  </si>
  <si>
    <t>998764203</t>
  </si>
  <si>
    <t>Přesun hmot pro konstrukce klempířské v objektech v do 24 m</t>
  </si>
  <si>
    <t>Konstrukce truhlářské</t>
  </si>
  <si>
    <t>766211200x</t>
  </si>
  <si>
    <t>Kompl.dod+mtž madel schodišťových dřevených - dub leštěný pr.50</t>
  </si>
  <si>
    <t>766660001</t>
  </si>
  <si>
    <t>Montáž dveřních křídel otvíravých 1křídlových š do 0,8 m do ocelové zárubně</t>
  </si>
  <si>
    <t>611601580</t>
  </si>
  <si>
    <t>Dod.dveře dřevěné vnitřní hladké plné 1kř.standardní provedení 700x1970mm L/P vč.zámek - vložka s vnitřním uzávěrem, kování kovové, klika-klika</t>
  </si>
  <si>
    <t>611601880</t>
  </si>
  <si>
    <t>Dod.dveře dřevěné vnitřní hladké plné 1kř.standardní provedení 800x1970mm L/P vč.zámek - vložka, kování kovové, klika-klika</t>
  </si>
  <si>
    <t>766660002</t>
  </si>
  <si>
    <t>Montáž dveřních křídel otvíravých 1křídlových š přes 0,8 m do ocelové zárubně</t>
  </si>
  <si>
    <t>611602430</t>
  </si>
  <si>
    <t>Dod.dveře dřevěné vnitřní hladké plné 1kř.standardní provedení 1100x1970mm L/P vč.zámek - vložka, kování kovové, klika-klika</t>
  </si>
  <si>
    <t>766660011</t>
  </si>
  <si>
    <t>Montáž dveřních křídel otvíravých 2křídlových š do 1,45 m do ocelové zárubně</t>
  </si>
  <si>
    <t>Kompl.dod+mtž posuv.akust.stěny, pro š 9250mm v.2800mm,dělení na cca 12panelů, jednobod.zavěšení, výškové uspořádání pro návaznost podhledu, závěs přírodní Al.</t>
  </si>
  <si>
    <t>7661</t>
  </si>
  <si>
    <t>Výplně otvoru z plastu</t>
  </si>
  <si>
    <t>76662 00</t>
  </si>
  <si>
    <t>Popis kvality oken:  okna plastová bílá s izol.dvojsklem U=1,1 vč.plastového distančního rámečku s celoobvodovým těsněním a kováním, s mikroventilací, koef.pro okno U=1,4</t>
  </si>
  <si>
    <t>76662 P01</t>
  </si>
  <si>
    <t>Plastové okno 1350x1650mm 2kř., horní část sklápěcí a otevíravá, dolní část sklápěcí</t>
  </si>
  <si>
    <t>76662 P02</t>
  </si>
  <si>
    <t>Demontáž podhledu kazet</t>
  </si>
  <si>
    <t>767582800</t>
  </si>
  <si>
    <t>Demontáž roštu podhledu</t>
  </si>
  <si>
    <t>775511800</t>
  </si>
  <si>
    <t>Demontáž podlah vlysových lepených s lištami lepenými</t>
  </si>
  <si>
    <t>776</t>
  </si>
  <si>
    <t>776511820</t>
  </si>
  <si>
    <t>Demontáž povlakových podlah lepených s podložkou</t>
  </si>
  <si>
    <t>962031132</t>
  </si>
  <si>
    <t>Bourání příček z cihel pálených na MVC tl do 100 mm</t>
  </si>
  <si>
    <t>962031133</t>
  </si>
  <si>
    <t>Bourání příček z cihel pálených na MVC tl do 150 mm</t>
  </si>
  <si>
    <t>962032231</t>
  </si>
  <si>
    <t>Bourání zdiva z cihel pálených nebo vápenopískových na MV nebo MVC</t>
  </si>
  <si>
    <t>963051113</t>
  </si>
  <si>
    <t>Bourání ŽB stropů deskových tl přes 80 mm</t>
  </si>
  <si>
    <t>965042141</t>
  </si>
  <si>
    <t>Bourání podkladů pod dlažby nebo mazanin betonových nebo z litého asfaltu tl do 100 mm pl přes 4 m2</t>
  </si>
  <si>
    <t>965042241</t>
  </si>
  <si>
    <t>Bourání podkladů pod dlažby nebo mazanin betonových nebo z litého asfaltu tl přes 100 mm pl pře 4 m2</t>
  </si>
  <si>
    <t>965081213</t>
  </si>
  <si>
    <t>Bourání podlah z dlaždic keramických nebo xylolitových tl do 10 mm pl přes 1 m2</t>
  </si>
  <si>
    <t>967031132</t>
  </si>
  <si>
    <t>Přisekání rovných ostění v cihelném zdivu na MV nebo MVC</t>
  </si>
  <si>
    <t>967031733</t>
  </si>
  <si>
    <t>Přisekání plošné zdiva z cihel pálených na MV nebo MVC tl do 150 mm</t>
  </si>
  <si>
    <t>968062355</t>
  </si>
  <si>
    <t>Vybourání dřevěných rámů oken dvojitých nebo zdvojených pl do 2 m2</t>
  </si>
  <si>
    <t>968062356</t>
  </si>
  <si>
    <t>Vybourání dřevěných rámů oken dvojitých nebo zdvojených pl do 4 m2</t>
  </si>
  <si>
    <t>968062357</t>
  </si>
  <si>
    <t>Vybourání dřevěných rámů oken dvojitých nebo zdvojených pl přes 4 m2</t>
  </si>
  <si>
    <t>968072455</t>
  </si>
  <si>
    <t>Vybourání kovových dveřních zárubní pl do 2 m2 vč.vyvěšení křídel</t>
  </si>
  <si>
    <t>968072456</t>
  </si>
  <si>
    <t>Vybourání kovových dveřních zárubní pl přes 2 m2</t>
  </si>
  <si>
    <t>968072641</t>
  </si>
  <si>
    <t>Vybourání kovových stěn kromě výkladních</t>
  </si>
  <si>
    <t>971033251</t>
  </si>
  <si>
    <t>Vybourání otvorů ve zdivu cihelném pl do 0,0225 m2 na MVC nebo MV tl do 450 mm</t>
  </si>
  <si>
    <t>971033451</t>
  </si>
  <si>
    <t>Vybourání otvorů ve zdivu cihelném pl do 0,25 m2 na MVC nebo MV tl do 450 mm</t>
  </si>
  <si>
    <t>971033631</t>
  </si>
  <si>
    <t>Vybourání otvorů ve zdivu cihelném pl do 4 m2 na MVC nebo MV tl do 150 mm</t>
  </si>
  <si>
    <t>971033641</t>
  </si>
  <si>
    <t>Vybourání otvorů ve zdivu cihelném pl do 4 m2 na MVC nebo MV tl do 300 mm</t>
  </si>
  <si>
    <t>971033651</t>
  </si>
  <si>
    <t>Vybourání otvorů ve zdivu cihelném pl do 4 m2 na MVC nebo MV tl do 600 mm</t>
  </si>
  <si>
    <t>972054141</t>
  </si>
  <si>
    <t>Vybourání otvorů v ŽB stropech nebo klenbách pl do 0,0225 m2 tl do 150 mm</t>
  </si>
  <si>
    <t>972054241</t>
  </si>
  <si>
    <t>Vybourání otvorů v ŽB stropech nebo klenbách pl do 0,09 m2 tl do 150 mm</t>
  </si>
  <si>
    <t>973031812</t>
  </si>
  <si>
    <t>Vysekání kapes ve zdivu cihelném na MV nebo MVC pro zavázání příček tl do 100 mm</t>
  </si>
  <si>
    <t>973031813</t>
  </si>
  <si>
    <t>Vysekání kapes ve zdivu cihelném na MV nebo MVC pro zavázání příček tl do 150 mm</t>
  </si>
  <si>
    <t>974031664</t>
  </si>
  <si>
    <t>Vysekání rýh ve zdivu cihelném pro vtahování nosníků hl do 150 mm v do 150 mm</t>
  </si>
  <si>
    <t>976047231</t>
  </si>
  <si>
    <t>Vybourání betonových nebo ŽB krycích desek tl do100 mm</t>
  </si>
  <si>
    <t>976071111</t>
  </si>
  <si>
    <t>Vybourání kovových madel a zábradlí</t>
  </si>
  <si>
    <t>978011141</t>
  </si>
  <si>
    <t>Otlučení vnitřních omítek MV nebo MVC stropů o rozsahu do 30 %</t>
  </si>
  <si>
    <t>978011191</t>
  </si>
  <si>
    <t>Otlučení vnitřních omítek MV nebo MVC stropů o rozsahu do 100 %</t>
  </si>
  <si>
    <t>978013161</t>
  </si>
  <si>
    <t>Otlučení vnitřních omítek stěn MV nebo MVC stěn o rozsahu do 50 %</t>
  </si>
  <si>
    <t>978013191</t>
  </si>
  <si>
    <t>Otlučení vnitřních omítek stěn MV nebo MVC stěn o rozsahu do 100 %</t>
  </si>
  <si>
    <t>978023411</t>
  </si>
  <si>
    <t>Vysekání a vyčištění spár zdiva cihelného mimo komínového</t>
  </si>
  <si>
    <t>978036141</t>
  </si>
  <si>
    <t>Otlučení vnějších omítek břízolitových o rozsahu do 30 %</t>
  </si>
  <si>
    <t>978059541</t>
  </si>
  <si>
    <t>Odsekání a odebrání obkladů stěn z vnitřních obkládaček pl přes 1 m2</t>
  </si>
  <si>
    <t>Příplatek k osazování rámů dveřních za osazení kotevních želez vedení posuvných dveří</t>
  </si>
  <si>
    <t>642942721</t>
  </si>
  <si>
    <t>Osazování zárubní nebo rámů dveřních kovových do 4 m2 na montážní pěnu</t>
  </si>
  <si>
    <t>642944221</t>
  </si>
  <si>
    <t>Osazování ocelových zárubní dodatečné pl přes 2,5 m2</t>
  </si>
  <si>
    <t>553311240x</t>
  </si>
  <si>
    <t>Dod.zárubeň ocelová pro běžné zdění H 110 1400x2200 2kř.</t>
  </si>
  <si>
    <t>553311250x</t>
  </si>
  <si>
    <t>Dod.zárubeň ocelová pro běžné zdění H 110 1800x2100 2kř. s pož.odolností EI 30 D3</t>
  </si>
  <si>
    <t>553311250z</t>
  </si>
  <si>
    <t>Dod.zárubeň ocelová pro běžné zdění H 110 1800x2200 2kř. s pož.odolností EI 30 D3</t>
  </si>
  <si>
    <t>80A</t>
  </si>
  <si>
    <t>Venkovní kanalizace</t>
  </si>
  <si>
    <t>800 01</t>
  </si>
  <si>
    <t>Kompl. dod.+mtž.  Venkovní kanalizace - viz. samostatný rozpočet</t>
  </si>
  <si>
    <t>kplt</t>
  </si>
  <si>
    <t>90</t>
  </si>
  <si>
    <t>Doplňující konstrukce a práce</t>
  </si>
  <si>
    <t>952901111</t>
  </si>
  <si>
    <t>Vyčištění budov bytové a občanské výstavby při výšce podlaží do 4 m</t>
  </si>
  <si>
    <t>953312112</t>
  </si>
  <si>
    <t>Vložky do svislých dilatačních spár z polystyrénových desek tl 20 mm</t>
  </si>
  <si>
    <t>953941411</t>
  </si>
  <si>
    <t>Osazování železných ventilací pl do 0,1 m2</t>
  </si>
  <si>
    <t>562431110</t>
  </si>
  <si>
    <t>Dod.průvětrník PVC bílý 140x140 se síťkou</t>
  </si>
  <si>
    <t>91</t>
  </si>
  <si>
    <t>Doplňující konstrukce a práce pozemních komunikací, letišť a ploch</t>
  </si>
  <si>
    <t>916561111</t>
  </si>
  <si>
    <t>Osazení záhonového obrubníku betonového do lože z betonu s boční opěrou</t>
  </si>
  <si>
    <t>592175090</t>
  </si>
  <si>
    <t>Dod.obrubník záhonový 500x80x250 mm přírodní</t>
  </si>
  <si>
    <t>94</t>
  </si>
  <si>
    <t>Lešení a stavební výtahy</t>
  </si>
  <si>
    <t>941941052</t>
  </si>
  <si>
    <t>Montáž lešení jednořadového s podlahami š do 1,5 m v do 24 m</t>
  </si>
  <si>
    <t>941941392</t>
  </si>
  <si>
    <t>Příplatek k lešení jednořadovému s podlahami š do 1,5 m v do 24 m za první a ZKD měsíc použití</t>
  </si>
  <si>
    <t>941941852</t>
  </si>
  <si>
    <t>Demontáž lešení jednořadového s podlahami š do 1,5 m v do 24 m</t>
  </si>
  <si>
    <t>941955002</t>
  </si>
  <si>
    <t>Lešení lehké pomocné v podlah do 1,9 m</t>
  </si>
  <si>
    <t>96</t>
  </si>
  <si>
    <t>Bourání konstrukcí</t>
  </si>
  <si>
    <t>712</t>
  </si>
  <si>
    <t>712300831x</t>
  </si>
  <si>
    <t>Centrum odborného vzdělávání ve stavebnictví - stavební úpravy č.p.677</t>
  </si>
  <si>
    <t>Zpracoval:   Arnošt Gerhart</t>
  </si>
  <si>
    <t>Zemní práce celkem:</t>
  </si>
  <si>
    <t>Zakládání celkem:</t>
  </si>
  <si>
    <t>Svislé a kompletní konstrukce celkem:</t>
  </si>
  <si>
    <t>Vodorovné konstrukce celkem:</t>
  </si>
  <si>
    <t>Komunikace celkem:</t>
  </si>
  <si>
    <t>Komunikace - bourání celkem:</t>
  </si>
  <si>
    <t>Úpravy povrchu, podlahy, osazení celkem:</t>
  </si>
  <si>
    <t>Venkovní kanalizace celkem:</t>
  </si>
  <si>
    <t>Doplňující konstrukce a práce celkem:</t>
  </si>
  <si>
    <t>Dopňující konstrukce a práce pozemních komunikací, letišť a ploch celkem:</t>
  </si>
  <si>
    <t>Lešení a stavební výtahy celkem:</t>
  </si>
  <si>
    <t>Bourání konstrukcí celkem:</t>
  </si>
  <si>
    <t>Přesun hmot celkem:</t>
  </si>
  <si>
    <t>Izolace proti vodě, vlhkosti a plynům celkem:</t>
  </si>
  <si>
    <t>Povlakové krytiny celkem:</t>
  </si>
  <si>
    <t>Izolace tepelné celkem:</t>
  </si>
  <si>
    <t>Zdravotechnika celkem:</t>
  </si>
  <si>
    <t>Ústřední vytápění celkem:</t>
  </si>
  <si>
    <t>Konstrukce tesařské celkem:</t>
  </si>
  <si>
    <t>Sádrokartony celkem:</t>
  </si>
  <si>
    <t>Konstrukce klempířské celkem:</t>
  </si>
  <si>
    <t>Konstrukce truhlářské celkem:</t>
  </si>
  <si>
    <t>Výplně otvoru z plastu celkem:</t>
  </si>
  <si>
    <t>Konstrukce zámečnické celkem:</t>
  </si>
  <si>
    <t>Podlahy z dlaždic celkem:</t>
  </si>
  <si>
    <t>Podlahy teracové celkem:</t>
  </si>
  <si>
    <t>Podlahy povlakové celkem:</t>
  </si>
  <si>
    <t>Podlahy lité celkem:</t>
  </si>
  <si>
    <t>Obklady keramické</t>
  </si>
  <si>
    <t>Obklady keramické celkem:</t>
  </si>
  <si>
    <t>Nátěry</t>
  </si>
  <si>
    <t>Malby</t>
  </si>
  <si>
    <t>Nátěry celkem:</t>
  </si>
  <si>
    <t>Malby celkem:</t>
  </si>
  <si>
    <t>Čalounické úpravy celkem:</t>
  </si>
  <si>
    <t>Elektromontáže celkem:</t>
  </si>
  <si>
    <t>Zvedací zařízení celkem:</t>
  </si>
  <si>
    <t>Slaboproudé rozvody celkem:</t>
  </si>
  <si>
    <t>Vzduchotechnická zařízení celkem:</t>
  </si>
  <si>
    <t>Vybavení prostředky protipožární ochrany celkem:</t>
  </si>
  <si>
    <t>Vedlejší rozpočtové náklady celkem:</t>
  </si>
  <si>
    <t>Kompletační činnost dodavatele celkem:</t>
  </si>
  <si>
    <t>Vybavení učeben celkem:</t>
  </si>
  <si>
    <t>Poplatky za uložení na skládce celkem:</t>
  </si>
  <si>
    <t>Rekapitulace nákladů</t>
  </si>
  <si>
    <t>Stavba celkem (bez DPH):</t>
  </si>
  <si>
    <t>DPH 19%:</t>
  </si>
  <si>
    <t>Stavba celkem vč.DPH:</t>
  </si>
  <si>
    <t>978059641</t>
  </si>
  <si>
    <t>Odsekání a odebrání obkladů stěn z vnějších obkládaček pl přes 1 m2</t>
  </si>
  <si>
    <t>979011111</t>
  </si>
  <si>
    <t>Svislá doprava suti a vybouraných hmot za prvé podlaží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</si>
  <si>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</si>
  <si>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</si>
  <si>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</si>
  <si>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</si>
  <si>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</si>
  <si>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 xml:space="preserve">5-ti portová brána pro vytváření šifrovaných propojení (VPN) s integrovaným bezdrátovým routerem 54Mbps 802.11g. 4x přepínaný port 10/100Base-T(LAN), 1x 10Base-T(WAN), odnímatelná anténa, konektor R-SMA. NAT/statický routing, Access control, Firewall, Virtual server, DHCP server/klient, logování provozu. 10x IPSec, 10x L2TP, 10x PPTP server, šifrování DES/3DES, autorizace MD5/SHA-1. Bezdrátové režimy </t>
  </si>
  <si>
    <t>19" datový rozvaděč 18U (DR2, DR3, DR4)</t>
  </si>
  <si>
    <t xml:space="preserve">Rozvaděč nástěn. 18U/60x40, šedý, dveře sklo, </t>
  </si>
  <si>
    <t>Optika a příslušenství DR2, DR3, DR4</t>
  </si>
  <si>
    <t>Aktivní prvky do DR2, DR3, DR4</t>
  </si>
  <si>
    <t>Elektroinstalační materiál a kabely</t>
  </si>
  <si>
    <t>kabel UTP drát CAT6, SOLARIX, PVC, cívka 500m, šedý</t>
  </si>
  <si>
    <t>kabel optický MM 62,5/125um 4vl</t>
  </si>
  <si>
    <t>kabel SYKFY 10x2x0,5</t>
  </si>
  <si>
    <t xml:space="preserve">trubka PVC LPFLEX 2316 </t>
  </si>
  <si>
    <t xml:space="preserve">trubka PVC LPFLEX 2323 </t>
  </si>
  <si>
    <t>trubka PVC LPFLEX 2329</t>
  </si>
  <si>
    <t>krabice přístrojová KP68/2</t>
  </si>
  <si>
    <t>ukončení kabelu na TO zásuvce /1pár/</t>
  </si>
  <si>
    <t>SSK</t>
  </si>
  <si>
    <t>Domácí rozhlas</t>
  </si>
  <si>
    <t>systémový předzesilovač, 6 zón, PC vstup</t>
  </si>
  <si>
    <t>skříňkový reproduktor 6W, bílý</t>
  </si>
  <si>
    <t xml:space="preserve">stropní reproduktor 9/6W, kulatá kovová mřížka </t>
  </si>
  <si>
    <t>booster zesilovač, 480W</t>
  </si>
  <si>
    <t>mikrofonní pult, 6 zón, alarmové signály, kabel</t>
  </si>
  <si>
    <t>Zdroj pro  nucený poslech</t>
  </si>
  <si>
    <t>19" skříň, 32HE, výška 1525mm, šířka 600mm, hloubka 600mm</t>
  </si>
  <si>
    <t>Rozvodný panel, max. 6A, 5x220V, ochrana III. Stupně</t>
  </si>
  <si>
    <t>sada 20 šroubů pro 19" stojany</t>
  </si>
  <si>
    <t>ventilátor s termostatem, 70W, 2HE</t>
  </si>
  <si>
    <t>polička pro zdroje hudby, 2HE</t>
  </si>
  <si>
    <t>Regulátor hlasitosti max. 8W, nuc. poslech, relé,</t>
  </si>
  <si>
    <t>Regulátor hlasitosti 12W + relé, MK  87x87mm</t>
  </si>
  <si>
    <t>kabel CYKY 4x1,5</t>
  </si>
  <si>
    <t>kabel UTP4p. cat.5e</t>
  </si>
  <si>
    <t>kabel JYTY 2x1</t>
  </si>
  <si>
    <t>krabice KP68 vč.víčka</t>
  </si>
  <si>
    <t>prostup příčkou 150, cihla 5x5cm</t>
  </si>
  <si>
    <t>vvtyčení kabelových tras</t>
  </si>
  <si>
    <t>Typ.výrobek</t>
  </si>
  <si>
    <t>Integra 128</t>
  </si>
  <si>
    <t>ACC 150</t>
  </si>
  <si>
    <t>CA-64 C</t>
  </si>
  <si>
    <t>Integra-KLCD-GR</t>
  </si>
  <si>
    <t>CA-64 E</t>
  </si>
  <si>
    <t>AXSP K40/5A</t>
  </si>
  <si>
    <t>PBQ12380</t>
  </si>
  <si>
    <t>EX35T</t>
  </si>
  <si>
    <t>GSM-4S komunikátor</t>
  </si>
  <si>
    <t>ANT-04</t>
  </si>
  <si>
    <t>SP-4002</t>
  </si>
  <si>
    <t>SPW 210</t>
  </si>
  <si>
    <t>RKZ18S</t>
  </si>
  <si>
    <t>SCZ 20 Pyronix</t>
  </si>
  <si>
    <t>SC 40</t>
  </si>
  <si>
    <t>RKZ 111</t>
  </si>
  <si>
    <t>Příklad</t>
  </si>
  <si>
    <t>Dodavatel</t>
  </si>
  <si>
    <t>Olympo</t>
  </si>
  <si>
    <t>I23100093 - SX9-6-UTP-WH bílá</t>
  </si>
  <si>
    <t>I25286601 -SOLARIX</t>
  </si>
  <si>
    <t>5014A-A100 B-SOLARIX</t>
  </si>
  <si>
    <t>3901A-B10 B</t>
  </si>
  <si>
    <t>5014A-B1017</t>
  </si>
  <si>
    <t>RMA-32-A66-AAX-A1</t>
  </si>
  <si>
    <t>RAB-RP-X21-A1</t>
  </si>
  <si>
    <t>RAA-CH-X03-X3</t>
  </si>
  <si>
    <t>RAX-OJ-X01-A1</t>
  </si>
  <si>
    <t>RAA-PO-X66-XN</t>
  </si>
  <si>
    <t>RAX-UP-450-H3</t>
  </si>
  <si>
    <t>I24024750</t>
  </si>
  <si>
    <t>I24200024</t>
  </si>
  <si>
    <t>RAB-VP-X01-A1</t>
  </si>
  <si>
    <t>I28410109</t>
  </si>
  <si>
    <t>I28410059</t>
  </si>
  <si>
    <t>Abbas</t>
  </si>
  <si>
    <t>0503227020-Abbas</t>
  </si>
  <si>
    <t>I80190154</t>
  </si>
  <si>
    <t>I70900502</t>
  </si>
  <si>
    <t>I79100022</t>
  </si>
  <si>
    <t>I79250103</t>
  </si>
  <si>
    <t>I70406012</t>
  </si>
  <si>
    <t>ORORLC_KAZETA</t>
  </si>
  <si>
    <t>OROURU_VICKO</t>
  </si>
  <si>
    <t>I70909240</t>
  </si>
  <si>
    <t>Panasonic</t>
  </si>
  <si>
    <t>KX-TDA30</t>
  </si>
  <si>
    <t>KX-A263X</t>
  </si>
  <si>
    <t>KX-A244</t>
  </si>
  <si>
    <t>KX-T7630</t>
  </si>
  <si>
    <t>KX-TDA3180</t>
  </si>
  <si>
    <t>KX-TDA3174</t>
  </si>
  <si>
    <t>KX-TDA3161</t>
  </si>
  <si>
    <t>ASM</t>
  </si>
  <si>
    <t>GSW-2404SF</t>
  </si>
  <si>
    <t>FGSW-2402PVS</t>
  </si>
  <si>
    <t>MII-SX</t>
  </si>
  <si>
    <t>VRT-401G</t>
  </si>
  <si>
    <t>RMA-18-AS4-AAX-A1</t>
  </si>
  <si>
    <t>I26000001</t>
  </si>
  <si>
    <t>Plena-Euroalarm</t>
  </si>
  <si>
    <t>LBB 1925/10</t>
  </si>
  <si>
    <t>LB1-UW06-L</t>
  </si>
  <si>
    <t>LBC 3090/31</t>
  </si>
  <si>
    <t>LBB 1938/20</t>
  </si>
  <si>
    <t>LBB 1946/00</t>
  </si>
  <si>
    <t>LCZ 8024/00</t>
  </si>
  <si>
    <t>LCZ 8232/00</t>
  </si>
  <si>
    <t>LCZ 8340/00</t>
  </si>
  <si>
    <t>LCZ 8325/00</t>
  </si>
  <si>
    <t>LCZ 8501/00</t>
  </si>
  <si>
    <t>LCZ 8312/00</t>
  </si>
  <si>
    <t>LCZ 3032/30</t>
  </si>
  <si>
    <t>LBC 1400/10</t>
  </si>
  <si>
    <t>CYKY 4x1,5</t>
  </si>
  <si>
    <t>UTP4p. cat.5e</t>
  </si>
  <si>
    <t>JYTY 2x1</t>
  </si>
  <si>
    <t>Ozvučení</t>
  </si>
  <si>
    <t>Typové číslo</t>
  </si>
  <si>
    <t>Přístupový a docházkový systém</t>
  </si>
  <si>
    <t>Řídící jednotka s možností řízení až 4 čtecích hlav, rozhraní RS485, bez klávesnice, displeje.</t>
  </si>
  <si>
    <t>Cominfo</t>
  </si>
  <si>
    <t>REI-MP</t>
  </si>
  <si>
    <t>Čtecí hlava bezkontaktních karet 13,56 MHz, čtecí vzdálenost do 5cm</t>
  </si>
  <si>
    <t>H-PRO/WA</t>
  </si>
  <si>
    <t>Modul spínaného zdroje AXSP 12V/10A s tepelnou a nadproudovou ochranou v kovovém krytu KRYT Z40 s prostorem pro akumulátor max. 40Ah. Nastavitelný omezovač dobíjecího proudu 2, 4, 6 nebo 8A, signalizace výpadku sítě a vybitého AKU pomocí relé, odpojovač akumulátoru. Kryt je standardně vybaven mechanickým zámkem a sabotážním kontaktem proti otevření / stržení krytu, rozměry 285 x 195 x 335 mm (š x h x v).</t>
  </si>
  <si>
    <t>AXSP K40/10A Olympo</t>
  </si>
  <si>
    <t>Elektromagnetický požární zámek nízkoodběrový 12V DC s minotorováním + dioda, součástí není dveřní kování, reverzní</t>
  </si>
  <si>
    <t>ABLOY</t>
  </si>
  <si>
    <t>ABLOY 331UF-E9</t>
  </si>
  <si>
    <t xml:space="preserve">Lišta rovná k zámku </t>
  </si>
  <si>
    <t>BEFO</t>
  </si>
  <si>
    <t>Encodér pro karty Mifare, napájení z portu USB</t>
  </si>
  <si>
    <t>ENCO</t>
  </si>
  <si>
    <t xml:space="preserve">Externí kom.rozhraní k PC,připojené k RS232,4xkanál RS485, galv.odděleno,Nap.12V DC,plastová EURO-krabice    </t>
  </si>
  <si>
    <t>EXCOM4/4/DC</t>
  </si>
  <si>
    <t>Dodávka karet + potisk</t>
  </si>
  <si>
    <t>Bílá karta Mifare, bez potisku, R/W</t>
  </si>
  <si>
    <t>Mifare Ultralight</t>
  </si>
  <si>
    <t>Jednostranný plnobarevný potisk</t>
  </si>
  <si>
    <t>Potisk</t>
  </si>
  <si>
    <t>Software</t>
  </si>
  <si>
    <t>Jádro kartového systému, správa karet, administrace uživatelů</t>
  </si>
  <si>
    <t>INFOS</t>
  </si>
  <si>
    <t xml:space="preserve">Licence SW na 1ks čtecí hlavy, přístupový systém </t>
  </si>
  <si>
    <t>ACCESS</t>
  </si>
  <si>
    <t>Počítač</t>
  </si>
  <si>
    <t>Počítač :Základní deska MSI KT6 Delta-FISR (2x RS 232, Ethernet 10/100), CPU AMD Athlon XP-2600+Barton, chladič FCPGA pro CPU soket A, RAM 320 GB DDR, FDD 3,5“, HDD 180GB S-ATA, grafická karta Inno 3D MX 4000, 128MB DDR, skříň ATX MIDI TO, klávesnice, myš</t>
  </si>
  <si>
    <t>Monitor LCD 19"</t>
  </si>
  <si>
    <t>kabel SEKU 2x1,25</t>
  </si>
  <si>
    <t>kabel SYKFY 3x2x0,5</t>
  </si>
  <si>
    <t>kabel FI-HX08/02</t>
  </si>
  <si>
    <t>kabel UTP licna CAT5E šedý 4páry,305m cívka, SOLARIX</t>
  </si>
  <si>
    <t>kabel FI-HFX04</t>
  </si>
  <si>
    <t xml:space="preserve">trubka PVC 29 2029 </t>
  </si>
  <si>
    <t>keabice KO100E vč.víčka</t>
  </si>
  <si>
    <t>typové číslo</t>
  </si>
  <si>
    <t>Kabelový žlab, podlahové systémy</t>
  </si>
  <si>
    <t>kabelový žlab 60x150</t>
  </si>
  <si>
    <t>KZ 60x150x1,0</t>
  </si>
  <si>
    <t>příčka do kabelového žlabu 60</t>
  </si>
  <si>
    <t xml:space="preserve">odbočka horizontální T </t>
  </si>
  <si>
    <t>T 60x150</t>
  </si>
  <si>
    <t>sada pro zavěšení žlabu ke stropu /2ks šroub 6x1000m, 2xmat M8, nosník 41x41 300mm/</t>
  </si>
  <si>
    <t>podlahová krabice 470x470, výškově stavitelná 85 -115cm</t>
  </si>
  <si>
    <t>PANDORA 48</t>
  </si>
  <si>
    <t xml:space="preserve">zvyšovací rám </t>
  </si>
  <si>
    <t>ZR40</t>
  </si>
  <si>
    <t>přístrojová krabice KPP</t>
  </si>
  <si>
    <t>KPP</t>
  </si>
  <si>
    <t>krycí deska KPV 3x3</t>
  </si>
  <si>
    <t>KPV 3x3</t>
  </si>
  <si>
    <t>krycí deska KPV 0</t>
  </si>
  <si>
    <t>KPV 0</t>
  </si>
  <si>
    <t>elektroinstalační kanál EK120x40 - 3m + kryt</t>
  </si>
  <si>
    <t>EK120x40</t>
  </si>
  <si>
    <t>příčka do EK 120x40 - 3m</t>
  </si>
  <si>
    <t>PEK 40</t>
  </si>
  <si>
    <t>parapetní kanál 140x70 - 2m + kryt</t>
  </si>
  <si>
    <t>PK 140x70 D</t>
  </si>
  <si>
    <t>přístrojová krabice do kanálu 140x70 (i pro instalci nn zásuvek)</t>
  </si>
  <si>
    <t>KP PK</t>
  </si>
  <si>
    <t>příčka 60x60 2m</t>
  </si>
  <si>
    <t>PEKE 60</t>
  </si>
  <si>
    <t>Kabelové žlaby</t>
  </si>
  <si>
    <t>HZS - práce pomocné - ocenit sazbou 150 Kč/hod - lze čerpat jen se souhlasem investora po odsouhlasení skutečně provedených prací</t>
  </si>
  <si>
    <t>964051111</t>
  </si>
  <si>
    <t>Bourání ŽB trámů, průvlaků nebo pásů průřezu do 0,10 m2</t>
  </si>
  <si>
    <t>965049111</t>
  </si>
  <si>
    <t>Příplatek k bourání betonových mazanin za bourání se svařovanou sítí tl do 100 mm</t>
  </si>
  <si>
    <t>965049112</t>
  </si>
  <si>
    <t>Kompl.dod+mtž čistící rohož 1850x1100mm z leštěných Al profilů L30/20/2 a gumových hladkých pásků</t>
  </si>
  <si>
    <t>76799 Z08</t>
  </si>
  <si>
    <t>Kompl.dod+mtž ocel.sloupků tr.102/6 pro zastřešení před vstupem, žárově pozinkováno, 2x nátěr, hmotnost cca 60kg</t>
  </si>
  <si>
    <t>76799 Z08x</t>
  </si>
  <si>
    <t>Kompl.dod+mtž vazníkové ocel.konstrukce střechy přístřešku oblouk.tvaru (u hlavního vstupu) z tenkostěnných profilů, povrch. úprava dtto-sloupy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</si>
  <si>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</si>
  <si>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</si>
  <si>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</si>
  <si>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</si>
  <si>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</si>
  <si>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</si>
  <si>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</si>
  <si>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</si>
  <si>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</si>
  <si>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</si>
  <si>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</si>
  <si>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</si>
  <si>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Zemní práce</t>
  </si>
  <si>
    <t>132201101</t>
  </si>
  <si>
    <t>Hloubení rýh š do 600 mm a patek ! v hornině tř. 3 objemu do 100 m3</t>
  </si>
  <si>
    <t>m3</t>
  </si>
  <si>
    <t>132201109</t>
  </si>
  <si>
    <t>Příplatek za lepivost k hloubení rýh š do 600 mm a patek ! v hornině tř. 3</t>
  </si>
  <si>
    <t>139711101</t>
  </si>
  <si>
    <t>Vykopávky v uzavřených prostorách v hornině tř. 1 až 4</t>
  </si>
  <si>
    <t>130901122</t>
  </si>
  <si>
    <t>Vnější omítka soklová tenkovrstvá probarvená - dekorativní zrnitá tl 1,5 mm s pojivem na bázi akrylátových pryskyřic</t>
  </si>
  <si>
    <t>620472</t>
  </si>
  <si>
    <t>Příplatek na navrhované složité barevné řešení fasády vč. vytvoření 2ks loga - modré okno a pod.</t>
  </si>
  <si>
    <t>620991121</t>
  </si>
  <si>
    <t>Zakrývání výplní venkovních otvorů před nástřikem plastických maltovin z lešení</t>
  </si>
  <si>
    <t>622405217</t>
  </si>
  <si>
    <t>KZS stěn budov deskami z expandovaného polystyrénu EPS tl 20 mm vč.tmelení s armovací sítí a všech systém.doplňků</t>
  </si>
  <si>
    <t>622405297</t>
  </si>
  <si>
    <t>KZS stěn budov deskami z expandovaného polystyrénu EPS tl 100 mm vč.tmelení s armovací sítí a všech systém.doplňků</t>
  </si>
  <si>
    <t>622405396</t>
  </si>
  <si>
    <t>Malby směsi tekuté disperzní tónované otěruvzdorné dvojnásobné s penetrací místnost v do 3,8 na nové i opravené omítky a SDK vč.potřebného škrábání a tmelení</t>
  </si>
  <si>
    <t>612421637</t>
  </si>
  <si>
    <t>Vnitřní omítka zdiva vápenná nebo vápenocementová štuková</t>
  </si>
  <si>
    <t>612425931</t>
  </si>
  <si>
    <t>Omítka vápenná štuková vnitřního ostění okenního nebo dveřního</t>
  </si>
  <si>
    <t>612451121</t>
  </si>
  <si>
    <t>Vnitřní cementová omítka zdiva hladká</t>
  </si>
  <si>
    <t>612471413</t>
  </si>
  <si>
    <t>Tenkovrstvá úprava vnitřních stěn tl do 3 mm aktivovaným štukem s disperzní přilnavou přísadou</t>
  </si>
  <si>
    <t>612481118</t>
  </si>
  <si>
    <t>Potažení vnitřních stěn sklovláknitým pletivem vtlačením do tmele</t>
  </si>
  <si>
    <t>615481111</t>
  </si>
  <si>
    <t>Potažení válcovaných nosníků rabicovým pletivem s postřikem MC</t>
  </si>
  <si>
    <t>620471223</t>
  </si>
  <si>
    <t>Vnější omítka silikátová tenkovrstvá probarvená zrnitá tl 2 mm</t>
  </si>
  <si>
    <t>620471223x</t>
  </si>
  <si>
    <t>Datum:  6.10.2008</t>
  </si>
  <si>
    <t>Dod.zárubeň ocelová pro běžné zdění H 110 800 L/P</t>
  </si>
  <si>
    <t>553311170p</t>
  </si>
  <si>
    <t>Dod.zárubeň ocelová pro běžné zdění H 110 800 L/P s pož.odolností EI 30 D3</t>
  </si>
  <si>
    <t>553311190</t>
  </si>
  <si>
    <t>Dod.zárubeň ocelová pro běžné zdění H 110 900 L/P s pož.odolností EI 30 D3</t>
  </si>
  <si>
    <t>553311210</t>
  </si>
  <si>
    <t>Dod.zárubeň ocelová pro běžné zdění H 110 1100 L/P</t>
  </si>
  <si>
    <t>642942591</t>
  </si>
  <si>
    <t>CENTRUM ODBORNÉHO VZDĚLÁVÁNÍ VE STAVEBNICTVÍ - STAVEBNÍ ÚPRAVY č.p. 677</t>
  </si>
  <si>
    <t>SO 01 -  STAVEBNÍ ÚPRAVY č.p. 677</t>
  </si>
  <si>
    <t>DÍL 1.4 - ZDRAVOTNÍ TECHNIKA - VNITŘNÍ ČÁST</t>
  </si>
  <si>
    <t>Vypracoval : Ing. Jiří Litoš</t>
  </si>
  <si>
    <t>Číslo pozice</t>
  </si>
  <si>
    <t>POPIS VÝKONU</t>
  </si>
  <si>
    <t>Měrná jednotka</t>
  </si>
  <si>
    <t>Množství</t>
  </si>
  <si>
    <t>Jednotková cena</t>
  </si>
  <si>
    <t xml:space="preserve">Cena </t>
  </si>
  <si>
    <t xml:space="preserve">REKAPITULACE </t>
  </si>
  <si>
    <t>VNITŘNÍ KANALIZACE</t>
  </si>
  <si>
    <t>VNITŘNÍ VODOVOD</t>
  </si>
  <si>
    <t>ZAŘIZOVACÍ PŘEDMĚTY</t>
  </si>
  <si>
    <t>CELKEM SOUPIS VÝKONŮ</t>
  </si>
  <si>
    <t>Zemní  práce pro vnitřní kanalizaci š = 0,6 m, průměrná hl = 0,7 m vč  pískového lože 10 cm, obsypu potrubí pískem min. 15 cm nad potrubí</t>
  </si>
  <si>
    <t>Zhotovení kapes pro pateční kolena v základech</t>
  </si>
  <si>
    <t>ks</t>
  </si>
  <si>
    <t>Betonová revizní šachta 600/800 (vnitřní rozměry) mm, hl. 800 mm, včetně přejezdného poklopu pro zadláždění (zabetonování) - komplet včetně izolace asfalt pásy, montáže</t>
  </si>
  <si>
    <t xml:space="preserve">Prostup 200/200 základem, </t>
  </si>
  <si>
    <t>kpl</t>
  </si>
  <si>
    <t xml:space="preserve">Potrubí z trub KG  DN 250 SN8, včetně tvarovek </t>
  </si>
  <si>
    <t xml:space="preserve">Potrubí z trub KG  DN 150 SN4, včetně tvarovek </t>
  </si>
  <si>
    <t xml:space="preserve">Potrubí z trub KG  DN 125 SN4, včetně tvarovek </t>
  </si>
  <si>
    <t xml:space="preserve">Potrubí z trub KG  DN 100 SN4, včetně tvarovek </t>
  </si>
  <si>
    <t>Čistící kus  DN100 mm</t>
  </si>
  <si>
    <t>Čistící kus  DN125 mm</t>
  </si>
  <si>
    <t>Čistící kus  DN150 mm</t>
  </si>
  <si>
    <t xml:space="preserve">Potrubí připojovací z trub HT 40,včetně tvarovek a upevnění </t>
  </si>
  <si>
    <t>Dtto,ale HT 50</t>
  </si>
  <si>
    <t>Dtto,ale HT 70</t>
  </si>
  <si>
    <t>Dtto,ale HT 100</t>
  </si>
  <si>
    <t>Dtto,ale HT 125</t>
  </si>
  <si>
    <t>Dtto,ale HT 150</t>
  </si>
  <si>
    <t>Potrubí  AS odpadní svislé DN 100 mm odhlučněné, včetně ukotvení</t>
  </si>
  <si>
    <t>Návleková izolace na kanalizaci tl. 10 mm (zvuková izolace; na volně vedené potrubí dle dokumentace) - dle DN potrubí</t>
  </si>
  <si>
    <t>Vyvedení odpadních výpustek 40</t>
  </si>
  <si>
    <t>Vyvedení odpadních výpustek 50</t>
  </si>
  <si>
    <t>Vyvedení odpadních výpustek 100</t>
  </si>
  <si>
    <t>Ventilační hlavice  HL810 DN100 mm</t>
  </si>
  <si>
    <t>Zápachová uzávěrka HL21</t>
  </si>
  <si>
    <t>Přivzdušňovací ventil HL904T</t>
  </si>
  <si>
    <t>Přivzdušňovací ventil HL900N</t>
  </si>
  <si>
    <t>Kondenzační sifon HL136.3 (HL 136.N) - pro VZT</t>
  </si>
  <si>
    <t>Zápachová uzávěra HL134.0 (pro imobilní umývadlo)</t>
  </si>
  <si>
    <t>Podlahová vpust s klapkou proti vzduté vodě HL 70  vč. izolační soupravy HL83</t>
  </si>
  <si>
    <t>Podlahová vpust HL 510 NPrR vč. izolační soupravy HL83</t>
  </si>
  <si>
    <t>Pračkový (myčkový) sifon HL400 DN40</t>
  </si>
  <si>
    <t>Lapač splavenin z PP DN 100</t>
  </si>
  <si>
    <t>Instalační dvířka z nerezu 300/300</t>
  </si>
  <si>
    <t>Střešní vtok vyhřívaný HL64.1H DN100  (odsouhlasit podle skutečné skladby !!)</t>
  </si>
  <si>
    <t>Nástavec HL65 DN100 (odsouhlasit podle skutečné skladby !!)</t>
  </si>
  <si>
    <t>Průchodka stěnou HL800 DN160</t>
  </si>
  <si>
    <t>soub</t>
  </si>
  <si>
    <t xml:space="preserve">Demontáže vč odvozu a likvidace </t>
  </si>
  <si>
    <t>Přepojení (podchycení) stávající kanalizace DN 100-200</t>
  </si>
  <si>
    <t>Napojení na stávající kanalizaci DN 250</t>
  </si>
  <si>
    <t>Ostatní propojovací a přepojovací práce na vnitřní kanalizaci</t>
  </si>
  <si>
    <t>Ostatní zednické výpomoce pro vnitřní kanalizaci</t>
  </si>
  <si>
    <t xml:space="preserve">Zkouška těsnosti kanalizace DN  do 300 </t>
  </si>
  <si>
    <t xml:space="preserve">CELKEM </t>
  </si>
  <si>
    <t>VNITŘNÍ  VODOVOD</t>
  </si>
  <si>
    <t>Vodovod z trub ocelových pozinkovaných, včetně tvarovek,  uchycení, sekčních uzavíracích armatur, vyvedení výustek, izolace plstěnými pásy, navrch  návleková izolace  tl 10 mm , tlakové zkoušky, proplachu a dezinfekce, prac.lešení,  potrubí DN 3/4"</t>
  </si>
  <si>
    <t>Dtto,ale DN 1"</t>
  </si>
  <si>
    <t>Dtto,ale DN 5/4"</t>
  </si>
  <si>
    <t>Dtto,ale DN 6/4"</t>
  </si>
  <si>
    <t>Chránička pro potrubí z objektu č.p. 678 D110 mm (včetně obsypu pískem, zemních prací)</t>
  </si>
  <si>
    <t>Vodovod z trub PPR3 PN 16 D20, včetně tvarovek, podpůrných korýtek, kompenzátorů,uchycení, prac.lešení, (potrubí DN 1/2“)</t>
  </si>
  <si>
    <t>DTTO, ale D25 (DN 3/4“)</t>
  </si>
  <si>
    <t>DTTO, ale D32 (DN 1“)</t>
  </si>
  <si>
    <t>DTTO, ale D40 (DN 5/4“)</t>
  </si>
  <si>
    <t>Vodovod z trub PPR-3 STABI  D20x2,8 mm, PN20, včetně tvarovek, podpůrných korýtek, kompenzátorů,uchycení, prac.lešení, ( DN 1/2“)</t>
  </si>
  <si>
    <t>DTTO, ale PPR-3  STABI D 25x3,5 mm  PN 20 (DN 3/4")</t>
  </si>
  <si>
    <t>DTTO, ale PPR-3  STABI D 32x4,4 mm  PN 20 (DN 1")</t>
  </si>
  <si>
    <t>DTTO, ale PPR-3  STABI D 40x5,5 mm  PN 20 (DN 5/4")</t>
  </si>
  <si>
    <t>Ochrana potrubí plstěnými pásy do DN 25</t>
  </si>
  <si>
    <t>Ochrana potrubí plstěnými pásy DN 50</t>
  </si>
  <si>
    <t>Izolační trubice  z dutého profilu z pěnového polyetylenu v základním provedení tl. 20 mm, na potrubí TUV a cirkulace, d15-25 mm (DN potrubí 1/2" - 1")</t>
  </si>
  <si>
    <t>DTTO, ale d32-52 mm (DN potrubí 5/4" - 2")</t>
  </si>
  <si>
    <t>Izolační trubice  z dutého profilu z pěnového polyetylenu v základním provedení tl. 10 mm, pro volně vedené potrubí studené vody, d15-25 mm (DN potrubí 1/2" - 1")</t>
  </si>
  <si>
    <t xml:space="preserve">Vyvedení a upevnění výpustek DN 15 </t>
  </si>
  <si>
    <t xml:space="preserve">Nástěnka K 247, pro výtokový ventil G 1/2 </t>
  </si>
  <si>
    <t>Kulový uzávěr  R 950R  DN 1/2" vč. montáže</t>
  </si>
  <si>
    <t>Kulový uzávěr  R 950R  DN 3/4" vč. montáže</t>
  </si>
  <si>
    <t>Kulový uzávěr  R 950R  DN 1" vč. montáže</t>
  </si>
  <si>
    <t>Kulový uzávěr  R 950R  DN 5/4" vč. montáže</t>
  </si>
  <si>
    <t>Kulový uzávěr  R 950R  DN 6/4" vč. montáže</t>
  </si>
  <si>
    <t>Filtr 3/4"</t>
  </si>
  <si>
    <t>Zpětný ventil DN3/4"</t>
  </si>
  <si>
    <t>Vypouštěcí kohout DN 1/2"</t>
  </si>
  <si>
    <t>Vypouštěcí kohout DN 3/4"</t>
  </si>
  <si>
    <t>Kulový uzávěr  s napojením na hadici  DN 3/4" vč. montáže</t>
  </si>
  <si>
    <t>Regulační ventil na cirkulační větvi TOPBAL  DN 3/4"</t>
  </si>
  <si>
    <t>Regulační ventil na cirkulační větvi TOPBAL DN 1"</t>
  </si>
  <si>
    <t>Vnitřní hydrant HSH 25/30 vč uzávěru, zkušebního kohoutu, zpětné klapky a odvodnění</t>
  </si>
  <si>
    <t>Tlakový ohřívač vody SHU 10Si vč. montáže a zapojení</t>
  </si>
  <si>
    <t xml:space="preserve">Bezpečnostní armatura k SHU </t>
  </si>
  <si>
    <t>Instalační dvířka NEREZ 300/300</t>
  </si>
  <si>
    <t xml:space="preserve">Zkouška tlaku potrubí závitového DN 50 </t>
  </si>
  <si>
    <t xml:space="preserve">Proplach a dezinfekce vodovod.potrubí DN 80 </t>
  </si>
  <si>
    <t>Ostatní propojovací a dopojovací práce na vnitřním vodovodu</t>
  </si>
  <si>
    <t>Technická pomoc projektanta při realizaci ZTI</t>
  </si>
  <si>
    <t>Ostatní zednické výpomoce pro vnitřní vodovod</t>
  </si>
  <si>
    <t>Dodávka a montáž zařizovacích předmětů včetně příslušenství, upevňovacího materiálu, rohových ventilů  apod</t>
  </si>
  <si>
    <t>JEDNOTLIVÉ TYPY PŘEDMĚTŮ A BATERIÍ  ODSOUHLASIT S INVESTOREM</t>
  </si>
  <si>
    <t xml:space="preserve">Montáž klozetu závěsného </t>
  </si>
  <si>
    <t>soubor</t>
  </si>
  <si>
    <t xml:space="preserve">Montáž předstěnových systémů pro zazdění </t>
  </si>
  <si>
    <t xml:space="preserve">Klozet závěsný č. 2137.0 + sedátko, bílý </t>
  </si>
  <si>
    <t>Klozet imobilní závěsný s plochým splachováním hl.700 mm, š. 355 mm,keramický, bílý,vč.sedátka</t>
  </si>
  <si>
    <t>Předstěnový instalační systém pro zazdění pro závěsné klozety, ovládání zepředu, stavební výška 1080 mm, dvojí splachování 3-6 l, ovládání zepředu</t>
  </si>
  <si>
    <t>Předstěnový instalační systém do lehkých stěn pro závěsné klozety, ovládání zepředu, stavební výška 1080 mm, dvojí splachování 3-6 l, ovládání zepředu</t>
  </si>
  <si>
    <t>Předstěnový instalační systém do lehkých stěn pro závěsné klozety pro tělesně postižené, stavební výška 1120 mm, dvojí splachování 3-6 l, ovládání zepředu</t>
  </si>
  <si>
    <t>Oddálené pneumatické ovládání pro splachovací nádr pod omítku (s dvojím splach., pro WC imobilní)</t>
  </si>
  <si>
    <t xml:space="preserve">Montáž klozetových mís normálních </t>
  </si>
  <si>
    <t xml:space="preserve">Montáž splachovacích nádrží vysokopoložených </t>
  </si>
  <si>
    <t>Splachovací nádržka středněpoložená (úsporná) 6/9</t>
  </si>
  <si>
    <t>Výlevka keram. s plastovou mřížkou, odpad DN100</t>
  </si>
  <si>
    <t xml:space="preserve">Montáž pisoárového záchodku bez nádrže </t>
  </si>
  <si>
    <t>Pisoár keramický bílý se skrytým přívodem i syfonem + radarové splachování  AUP 5 + zdroj</t>
  </si>
  <si>
    <t>sou</t>
  </si>
  <si>
    <t>Dělící stěna mezi  pisoáry keramická, 750x400 mm</t>
  </si>
  <si>
    <t>Příslušenství pisoáru (KKV3/4“+ZK3/4“+filtr+instal dvířka 300/300)</t>
  </si>
  <si>
    <r>
      <rPr>
        <sz val="9"/>
        <color indexed="8"/>
        <rFont val="Arial"/>
        <family val="2"/>
      </rPr>
      <t>kplt</t>
    </r>
  </si>
  <si>
    <t xml:space="preserve">Montáž umyvadel na šrouby do zdiva </t>
  </si>
  <si>
    <t xml:space="preserve">Umyvadlo keramické na šrouby š. 55 cm, bílé </t>
  </si>
  <si>
    <t xml:space="preserve">Kryt sifonu umyvadel , bílý </t>
  </si>
  <si>
    <t>Umývadlo  imobilní keramické bílé, 550x550 mm  vč. odtokové soupravy pro zabudování do zdi</t>
  </si>
  <si>
    <t>Mramoritová deska se zapuštěným umývadlem (2 ks) - délka 1250 mm - včetně osazení, montáže - přeměřit na stavbě podle skutečnosti !!</t>
  </si>
  <si>
    <t xml:space="preserve">Montáž bidetu závěsného </t>
  </si>
  <si>
    <t xml:space="preserve">Bidet závěsný keramický + sedátko, bílý </t>
  </si>
  <si>
    <t>Předstěnový instalační systém pro zazdění pro závěsné bidety</t>
  </si>
  <si>
    <t>Zápachové uzávěrky pro zařizovací předměty umyvadlové DN 40 - chromové provedení s otvíráním odpadu</t>
  </si>
  <si>
    <t>Zápachové uzávěrky pro zařizovací předměty dřezové bez přepadu pro jednoduchý dřez DN 40</t>
  </si>
  <si>
    <t>Zápachové uzávěrky pro zařizovací předměty bidetové DN 40 - chromové provedení s otvíráním odpadu</t>
  </si>
  <si>
    <t xml:space="preserve">Příslušenství k dřezu v kuchyňské sestavě </t>
  </si>
  <si>
    <t xml:space="preserve">Montáž dřezů jednoduchých </t>
  </si>
  <si>
    <t>Dřez jednodílný nerezový s odkl. plochou</t>
  </si>
  <si>
    <t>Baterie umyvadlová stojánková chromová s výpustí (včetně rohových ventilů s filtrem)</t>
  </si>
  <si>
    <t>Baterie dřezová nástěnná chromová + ramínko 300 mm (VL)</t>
  </si>
  <si>
    <t>Nástěnná sprchová beterie + příslušenství (pohyblivý držák, růžice)</t>
  </si>
  <si>
    <t>Baterie dřezová stojánková chromová s výsuvnou sprchou  (včetně rohových ventilů s filtrem)</t>
  </si>
  <si>
    <t>Baterie bidetová stojánková chromová s výpustí (včetně rohových ventilů s filtrem)</t>
  </si>
  <si>
    <t>Montáž baterií stojánkových a nástěnných</t>
  </si>
  <si>
    <t>Ventil rohový T66 s filtrem</t>
  </si>
  <si>
    <t>Ventil rohový TE67 s trubičkou</t>
  </si>
  <si>
    <t xml:space="preserve">Madlo pevné 60 cm vč. montáže </t>
  </si>
  <si>
    <t xml:space="preserve">Madlo sklopné vč. montáže </t>
  </si>
  <si>
    <t>Zrcadlo sklopné (pro imobilní)</t>
  </si>
  <si>
    <t>Kovové věšáčky na oděv vč upevnění na stěnu – chrom</t>
  </si>
  <si>
    <t>Zásobník na toaletní papír Super roll průměr 320 mm (kovový, uzamykatelný, s nerezovým popelníkem) - odsouhlasit !!!</t>
  </si>
  <si>
    <t>Dávkovač tekutého mýdla s pěnovým generátorem na objem 500 ml, č. 5011 (350*90*117 mm) - odsouhlasit !!!</t>
  </si>
  <si>
    <t>Zásobník na skládané  papírové ručníky (300 ks) bílý, kov , se zámkem, č. 5612 - odsouhlasit !!!</t>
  </si>
  <si>
    <t>Mýdelník keramický bílý</t>
  </si>
  <si>
    <t>Souprava pro WC (kartáč, nádoba, provedení chrom)</t>
  </si>
  <si>
    <t>Hygienický koš nášlapný, objem 5 l, provedení lesklý nerez, včetně plastové vložky</t>
  </si>
  <si>
    <t>Ostatní zednické výpomoce pro zařizovací předměty</t>
  </si>
  <si>
    <t>Cislo</t>
  </si>
  <si>
    <t>NAZEVPOL</t>
  </si>
  <si>
    <t>CENA/</t>
  </si>
  <si>
    <t>CENA</t>
  </si>
  <si>
    <t>JEDN</t>
  </si>
  <si>
    <t>MNOZSTVI</t>
  </si>
  <si>
    <t>Celkem</t>
  </si>
  <si>
    <t>Lista vkládací LV 40x20</t>
  </si>
  <si>
    <t>krabice KU 68 1902</t>
  </si>
  <si>
    <t>krabice KO 97.5</t>
  </si>
  <si>
    <t>krabice KO 125</t>
  </si>
  <si>
    <t>krabice KR 68</t>
  </si>
  <si>
    <t>krabice KR 97</t>
  </si>
  <si>
    <t>krabice KT 250</t>
  </si>
  <si>
    <t>krabice 1809/UP OBO 501506 s uzemnovaci pripojnici</t>
  </si>
  <si>
    <t>krabice 6455-11</t>
  </si>
  <si>
    <t>krabice instalační do parapetního žlabu</t>
  </si>
  <si>
    <t>krabice instalační do podlahové dózy</t>
  </si>
  <si>
    <t>krabice lištová pod dvojzásuvku LK 80x28 2ZT - napr.</t>
  </si>
  <si>
    <t>spoj.krabice + stoupac.svorkovnice pro spoj.priv.kab.</t>
  </si>
  <si>
    <t>svorka VAGO 2x2.5</t>
  </si>
  <si>
    <t>vypinac 01 TANGO - komplet - napr.</t>
  </si>
  <si>
    <t>prepinac seriovy 05 TANGO - komplet - napr.</t>
  </si>
  <si>
    <t>prepinac stridavy 06 TANGO - komplet - napr.</t>
  </si>
  <si>
    <t>prepinac krizovy 07 TANGO - komplet - napr.</t>
  </si>
  <si>
    <t>tlacitko TANGO - komplet</t>
  </si>
  <si>
    <t>zasuvka TANGO s krytem - komplet - napr.</t>
  </si>
  <si>
    <t>dvojzasuvka TANGO s krytem - komplet - napr.</t>
  </si>
  <si>
    <t>zasuvka 230V do podlah.dózy</t>
  </si>
  <si>
    <t>dvojzasuvka TANGO s krytem+sv.III.tr.-komplet-napr.</t>
  </si>
  <si>
    <t>svodic prepeti III.tr. Do inst.krabice</t>
  </si>
  <si>
    <t>vypinac 01,zapusteny, IP44</t>
  </si>
  <si>
    <t>zasuvka 16A/250V na povrch, IP44</t>
  </si>
  <si>
    <t>nastenna zasuvka 5x16A 1016.0003.3 KOPP</t>
  </si>
  <si>
    <t>EL1,záři.Sv.přis.230V,2x36W,IP20,komp.,vys.lest.rastr</t>
  </si>
  <si>
    <t>EL2,záři.Sv.přis.230V,2x36W,IP44,komp.,průhl.plast</t>
  </si>
  <si>
    <t>EL3,záři.Sv.přis.230V,1x36W,IP20,komp.,vys.lest.rastr</t>
  </si>
  <si>
    <t>EL4,žár.Sv.přis.,1x60W,230V,IP20,obyc.,standard</t>
  </si>
  <si>
    <t>EL5,žár.sv.přis.dvoj.izolace,1x60W, 230V,IP44</t>
  </si>
  <si>
    <t>EL6,záři.Sv.zap.,230V,4x18W,IP20,komp.,vys.lest.rastr</t>
  </si>
  <si>
    <t>EL7,žár.Sv.reflek.pris.,1x60W,230V,IP20,nasv.tabule</t>
  </si>
  <si>
    <t>EL8,záři.Sv.přis.230V,1x18W,IP20,do kuch.linky</t>
  </si>
  <si>
    <t>EL9,žár.sv.přis.dvoj.izolace,1x60W, 230V,IP44+čidlo</t>
  </si>
  <si>
    <t>EL10,záři.Sv.přis.230V,2x36W,IP20,komp.,průhl.plast</t>
  </si>
  <si>
    <t>EL11,záři.Sv.přis.230V,2x36W,IP20,komp.,průhl.plast</t>
  </si>
  <si>
    <t>N,sv.nouzove s vestavenym zdrojem 1h,230V,IP44</t>
  </si>
  <si>
    <t>Pohybové infračidlo pro spínání ventilátoru,3-vodičové</t>
  </si>
  <si>
    <t xml:space="preserve">zarovka 230V 60W                                 </t>
  </si>
  <si>
    <t>trubice 18W/33 TL-D18W/33</t>
  </si>
  <si>
    <t>trubice 36W/33 TL-D36W/33</t>
  </si>
  <si>
    <t>zapalovac PHILIPS 25-65W</t>
  </si>
  <si>
    <t>recyklacni poplatek zdroj</t>
  </si>
  <si>
    <t>recyklace svitidel</t>
  </si>
  <si>
    <t>svorka na potrubi "Bernard" + pasek</t>
  </si>
  <si>
    <t>oznacovaci tabulka do rozvadece</t>
  </si>
  <si>
    <t>AYKY 4Bx50 mm2</t>
  </si>
  <si>
    <t>CY 2.5 mm2</t>
  </si>
  <si>
    <t>CY 4 mm2</t>
  </si>
  <si>
    <t>CY 6 mm2</t>
  </si>
  <si>
    <t>CYKY 3Ax1,5 mm2</t>
  </si>
  <si>
    <t>CYKY 3Cx1,5 mm2</t>
  </si>
  <si>
    <t>CYKY 3Cx2,5 mm2</t>
  </si>
  <si>
    <t>CYKY 5x2.5 mm2</t>
  </si>
  <si>
    <t>CYKY 5Cx4 mm2</t>
  </si>
  <si>
    <t>CYKY 5Cx6 mm2</t>
  </si>
  <si>
    <t>rozvadec R1</t>
  </si>
  <si>
    <t>rozvadec R2</t>
  </si>
  <si>
    <t>rozvadec R3</t>
  </si>
  <si>
    <t>rozvadec R4</t>
  </si>
  <si>
    <t>rozvadec R5</t>
  </si>
  <si>
    <t>Materiál elektro siln., slab. a hrom  -  nosný</t>
  </si>
  <si>
    <t>Materiál nosný  - Celkem</t>
  </si>
  <si>
    <t>Materiál elektro siln., slab. a hrom  -  CELKEM</t>
  </si>
  <si>
    <t>Materiál</t>
  </si>
  <si>
    <t>Pripojení rozvadece vytahu</t>
  </si>
  <si>
    <t>Pripojeni el.splach.pisoaru</t>
  </si>
  <si>
    <t>Pripojeni ventilatoru</t>
  </si>
  <si>
    <t>Pripojeni rozvadece u stolu ucitele a zaku</t>
  </si>
  <si>
    <t>Demontaz stavajicich rozvodu</t>
  </si>
  <si>
    <t>vypracovani revize elektro</t>
  </si>
  <si>
    <t>Uprava  stav.hrom.instalace vc.podruz.mat.</t>
  </si>
  <si>
    <t>krab.odbocna s vickem (1901;KO 68) kruh. bez zap.</t>
  </si>
  <si>
    <t>krab.odbocna s vickem (KO 97) kruhova bez zapoj.</t>
  </si>
  <si>
    <t>krab.odbocna s vickem (KO 125) ctverc. bez zap.</t>
  </si>
  <si>
    <t>krab.odboc.s vickem.svor.(1903;KR 68) kruh.vc.zap.</t>
  </si>
  <si>
    <t>krab.odbocna s vickem;svor.(KR 97) kruh. vc.zapoj.</t>
  </si>
  <si>
    <t>krab.odboc.s vickem;(KT 250) ctverc. vc.zap.</t>
  </si>
  <si>
    <t>krab.rozvodka typ 6455-11 do 4mm2 vc.zapoj.</t>
  </si>
  <si>
    <t>osazeni svorky do 2x2.5 vc.zapoj.</t>
  </si>
  <si>
    <t>vystr.a oznac.tab.smaltovana A3-A4</t>
  </si>
  <si>
    <t>ukonc.vod.v rozv.vc.zap.a konc.do 2.5mm2</t>
  </si>
  <si>
    <t>ukonc.vod.v rozv.vc.zap.a konc.do 6mm2</t>
  </si>
  <si>
    <t>ukonc.vod.v rozv.vc.zap.a konc.do 95 mm2</t>
  </si>
  <si>
    <t>spin.nast.prost.obyc. 1-polovy - razeni 1</t>
  </si>
  <si>
    <t>spinac tlacitkovy 1-polovy</t>
  </si>
  <si>
    <t>spin.nast.prost.vlhke 1-polovy razeni 1</t>
  </si>
  <si>
    <t>seriovy prepinac - razeni 5 nast.prost.obyc.</t>
  </si>
  <si>
    <t>stridavy prepinac - razeni 6 nast.prost.obyc.</t>
  </si>
  <si>
    <t>krizovy prepinac - razeni 7 nast.prost.obyc.</t>
  </si>
  <si>
    <t>zas.polozap./zapustene 10/16A 250V 2P+Z prub.mont.</t>
  </si>
  <si>
    <t>zas.v krabici pr.vlhke 10/16A 250V 2P+Z prub.mont.</t>
  </si>
  <si>
    <t>zas.CEE do 500V typ CZG 1643/1645 H/S/Z 3P+Z</t>
  </si>
  <si>
    <t>mont.plast.ocel.plech.rozvodnic do 50kg</t>
  </si>
  <si>
    <t>montaz svitidel zarivkovych</t>
  </si>
  <si>
    <t>montaz svitidel zarovkovych</t>
  </si>
  <si>
    <t>svorka na potrubi "Bernard" vc.pasku (bez vodic.)</t>
  </si>
  <si>
    <t>CYKY 3x1.5 mm2 750V (PO)</t>
  </si>
  <si>
    <t>CYKY 3x2.5 mm2 750V (PO)</t>
  </si>
  <si>
    <t>CYKY 5x2.5 mm2 750V (PO)</t>
  </si>
  <si>
    <t>CYKY 5x4, 5x6 mm2 750V (PO)</t>
  </si>
  <si>
    <t>CY 2.5,4,6 mm2 (VU)</t>
  </si>
  <si>
    <t>CY 6 mm2 (VU)</t>
  </si>
  <si>
    <t>Elektromontáž silnoproudu   -  Celkem</t>
  </si>
  <si>
    <t>Montáž</t>
  </si>
  <si>
    <t>Montáže</t>
  </si>
  <si>
    <t>REKAPITUALCE ELEKTROINSTALACE</t>
  </si>
  <si>
    <t>1/ El. montáže dle 21M</t>
  </si>
  <si>
    <t>2/ Materiál nosný</t>
  </si>
  <si>
    <t>5/ Doprava pracovníků na místo montáže</t>
  </si>
  <si>
    <t xml:space="preserve">Celkem </t>
  </si>
  <si>
    <t xml:space="preserve">3/Podružný materiál </t>
  </si>
  <si>
    <t>4/ Pomocné práce</t>
  </si>
  <si>
    <t>ELEKTROINSTALACE</t>
  </si>
  <si>
    <t>Prořez</t>
  </si>
  <si>
    <t xml:space="preserve">Podružný materiál  </t>
  </si>
  <si>
    <t xml:space="preserve">CENTRUM ODBORNÉHO VZDĚLÁVÁNÍ VE STAVEBNICKVÍ </t>
  </si>
  <si>
    <t>STAVEBNÍ ÚPRAVY čp. 677</t>
  </si>
  <si>
    <t>Pos.č.</t>
  </si>
  <si>
    <t>popis výkonu</t>
  </si>
  <si>
    <t>m.j.</t>
  </si>
  <si>
    <t>množství</t>
  </si>
  <si>
    <t>jedn. cena</t>
  </si>
  <si>
    <t>Cena</t>
  </si>
  <si>
    <t>Rekapitulace nákladů části   1.6  Ústřední vytápění</t>
  </si>
  <si>
    <t xml:space="preserve">Strojovny tepla </t>
  </si>
  <si>
    <t xml:space="preserve">Zařízení </t>
  </si>
  <si>
    <t xml:space="preserve">Armatury </t>
  </si>
  <si>
    <t>Potrubí</t>
  </si>
  <si>
    <t>Tepelné izolace</t>
  </si>
  <si>
    <t>Demontáže</t>
  </si>
  <si>
    <t>Topná zkouška, zaregulování</t>
  </si>
  <si>
    <t xml:space="preserve">Měření a regulace </t>
  </si>
  <si>
    <t>Strojovna tepla DM2</t>
  </si>
  <si>
    <t>Vedlejší náklady dle potřeby dodavatele</t>
  </si>
  <si>
    <t xml:space="preserve">Celkem strojovny tepla </t>
  </si>
  <si>
    <t xml:space="preserve">Vytápění objektu </t>
  </si>
  <si>
    <t xml:space="preserve">Otopná tělesa </t>
  </si>
  <si>
    <t xml:space="preserve">Demontáže </t>
  </si>
  <si>
    <t xml:space="preserve">Topná zkouška, zaregulování </t>
  </si>
  <si>
    <t xml:space="preserve">Stavebí přípomoce </t>
  </si>
  <si>
    <t xml:space="preserve">Vytápění objektu celkem </t>
  </si>
  <si>
    <t xml:space="preserve">Vytápění objektu a strojovny tepla celkem bez DPH </t>
  </si>
  <si>
    <t>DPH</t>
  </si>
  <si>
    <t xml:space="preserve">Vytápění objektu a strojovny tepla  celkem s DPH </t>
  </si>
  <si>
    <t>Zařízení</t>
  </si>
  <si>
    <t xml:space="preserve">oběhové čerpadlo 25/1-6                PN 10, 230 V                                          průtok 2,1 m3/h, tlak 30 kPa                     </t>
  </si>
  <si>
    <t>3,4</t>
  </si>
  <si>
    <t>montáž regulačního kulového kohoutu DN 25, včetně šroubení</t>
  </si>
  <si>
    <t xml:space="preserve">regulátor diferenčního tlaku                    DN 25,  p 5-20 kPa </t>
  </si>
  <si>
    <t>připojení regulátoru s vnitřním závitem  DN 32</t>
  </si>
  <si>
    <t>spojka pro připojení kapiláry do návarku G 1/2"                                            (zašroubován do kulového kohoutu G 1/2")</t>
  </si>
  <si>
    <t>rozdělovač topné vody   DN 120 - 1300</t>
  </si>
  <si>
    <t>rozdělovač topné vody   DN 100 - 1300</t>
  </si>
  <si>
    <t>Zařízení celkem</t>
  </si>
  <si>
    <t>Armatury</t>
  </si>
  <si>
    <t>filtr šikmý přírubový  DN 50  PN 16</t>
  </si>
  <si>
    <t>kulový kohout G 5/4"</t>
  </si>
  <si>
    <t>kulový kohout G 6/4"</t>
  </si>
  <si>
    <t>zpětný ventil závitový G 5/4"</t>
  </si>
  <si>
    <t>filtr závitový G 6/4"</t>
  </si>
  <si>
    <t>bezpřírubová klapka   DN 50</t>
  </si>
  <si>
    <t>přírubové spoje   PN 16              DN 50</t>
  </si>
  <si>
    <t xml:space="preserve">Techn.teploměry </t>
  </si>
  <si>
    <t>teploměr s pevným stonkem  TR60   0-120 C                                                délka stonku 60  mm včetně jímky</t>
  </si>
  <si>
    <t xml:space="preserve">tlakoměr typ 312 průměr 100 mm rozsah 0-600 kPa </t>
  </si>
  <si>
    <t xml:space="preserve">ks </t>
  </si>
  <si>
    <t>třícestný ventil k tlakoměru mosazný (voda)</t>
  </si>
  <si>
    <t>kondenzační smyčka k tlakoměru</t>
  </si>
  <si>
    <t xml:space="preserve">vypouštěcí kohout G 1/2" </t>
  </si>
  <si>
    <t>automatický odvzdušňnovací ventil</t>
  </si>
  <si>
    <t xml:space="preserve">montáž návarků  pro měření a regulaci </t>
  </si>
  <si>
    <t xml:space="preserve">orientační štítky </t>
  </si>
  <si>
    <t>Armatury celkem</t>
  </si>
  <si>
    <t>potrubí z ocelových trub 1/2"</t>
  </si>
  <si>
    <t>potrubí z ocelových trub  1"</t>
  </si>
  <si>
    <t>potrubí z ocelových trub 5/4"</t>
  </si>
  <si>
    <t>potrubí z ocelových trub  6/4"</t>
  </si>
  <si>
    <t>potrubí z ocelových trub 57/3</t>
  </si>
  <si>
    <t>tlaková zkouška potrubí</t>
  </si>
  <si>
    <t>potrubí z pozinkovaných trub 1/2"</t>
  </si>
  <si>
    <t>montážní lišta R4   46x35, včetně závěsů</t>
  </si>
  <si>
    <t>profilový materiál U5</t>
  </si>
  <si>
    <t>profilový materiál U10</t>
  </si>
  <si>
    <t>Potrubí celkem</t>
  </si>
  <si>
    <t>polyuretanová tepelná izolace tl.20 mm</t>
  </si>
  <si>
    <t xml:space="preserve">                       35x20        (1")</t>
  </si>
  <si>
    <t xml:space="preserve">                       42x20        (5/4")</t>
  </si>
  <si>
    <t xml:space="preserve">                       48x20        (6/4")</t>
  </si>
  <si>
    <t xml:space="preserve">                       60x20        (57/3)</t>
  </si>
  <si>
    <t xml:space="preserve">tepelná izolace z lamelové rohože </t>
  </si>
  <si>
    <t xml:space="preserve">                   tl.5 cm</t>
  </si>
  <si>
    <t>rozdělovače topné vody            2x5 cm  -     (17 m2)</t>
  </si>
  <si>
    <t>folie Flexipan -  velikost ok 20 mm</t>
  </si>
  <si>
    <t>Odvoz suti a vybouraných hmot na skládku ZKD 1 km přes 1 km</t>
  </si>
  <si>
    <t>979082111</t>
  </si>
  <si>
    <t>Vnitrostaveništní doprava suti a vybouraných hmot do 10 m</t>
  </si>
  <si>
    <t>979082121</t>
  </si>
  <si>
    <t>Vnitrostaveništní doprava suti a vybouraných hmot ZKD 5 m přes 10 m</t>
  </si>
  <si>
    <t>99</t>
  </si>
  <si>
    <t>Přesun hmot</t>
  </si>
  <si>
    <t>999281111</t>
  </si>
  <si>
    <t>Přesun hmot pro opravy a údržbu budov v do 25 m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</si>
  <si>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</si>
  <si>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</si>
  <si>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</si>
  <si>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</si>
  <si>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</si>
  <si>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</si>
  <si>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5905001</t>
  </si>
  <si>
    <t>Dod. lak penetrační ALP</t>
  </si>
  <si>
    <t>kg</t>
  </si>
  <si>
    <t>711141559</t>
  </si>
  <si>
    <t>Provedení izolace proti zemní vlhkosti pásy přitavením vodorovné NAIP</t>
  </si>
  <si>
    <t>628331590</t>
  </si>
  <si>
    <t>Dod.pás těžký asfaltovaný s vložkou ze skleněné rohože</t>
  </si>
  <si>
    <t>711493111</t>
  </si>
  <si>
    <t>Izolace proti podpovrchové a tlakové vodě vodorovná těsnicí kaší vč. všech systémových doplňků</t>
  </si>
  <si>
    <t>711493121</t>
  </si>
  <si>
    <t>Izolace proti podpovrchové a tlakové vodě svislá těsnicí kaší vč. všech systémových doplňků</t>
  </si>
  <si>
    <t>711714111x</t>
  </si>
  <si>
    <t>Izolace proti vodě provedení detailů vytvoření adhezního můstku modifikovanou maltou</t>
  </si>
  <si>
    <t>998711203</t>
  </si>
  <si>
    <t>Přesun hmot pro izolace proti vodě, vlhkosti a plynům v objektech v do 60 m</t>
  </si>
  <si>
    <t>%</t>
  </si>
  <si>
    <t>Povlakové krytiny</t>
  </si>
  <si>
    <t>712341559</t>
  </si>
  <si>
    <t>Provedení povlakové krytiny střech do 10° pásy NAIP přitavením v plné ploše</t>
  </si>
  <si>
    <t>628522540</t>
  </si>
  <si>
    <t>Dod.pás asfaltovaný modifikovaný</t>
  </si>
  <si>
    <t>998712203</t>
  </si>
  <si>
    <t>Přesun hmot pro krytiny povlakové v objektech v do 24 m</t>
  </si>
  <si>
    <t>713</t>
  </si>
  <si>
    <t>Izolace tepelné</t>
  </si>
  <si>
    <t>713121111</t>
  </si>
  <si>
    <t>Montáž izolace tepelné podlah volně kladenými rohožemi, pásy, dílci, deskami 1 vrstva</t>
  </si>
  <si>
    <t>713131141</t>
  </si>
  <si>
    <t>Montáž izolace tepelné stěn a základů lepením celoplošně rohoží, pásů, dílců, desek</t>
  </si>
  <si>
    <t>283759100</t>
  </si>
  <si>
    <t>Dod.deska z pěnového polystyrenu bílá EPS 100 S 1000 x 1000 x 60 mm</t>
  </si>
  <si>
    <t>713141131</t>
  </si>
  <si>
    <t>Montáž izolace tepelné střech plochých lepené za studena 1 vrstva rohoží, pásů, dílců, desek</t>
  </si>
  <si>
    <t>283722070</t>
  </si>
  <si>
    <t>Dod.deska EPS 100 Z kašírovaná V 13 3000x1000x160 mm</t>
  </si>
  <si>
    <t>713191131</t>
  </si>
  <si>
    <t>Izolace tepelné podlah, stropů vrchem a střech překrytí PE fólií tl. 0,2  mm</t>
  </si>
  <si>
    <t>998713203</t>
  </si>
  <si>
    <t>Přesun hmot pro izolace tepelné v objektech v do 24 m</t>
  </si>
  <si>
    <t>720</t>
  </si>
  <si>
    <t>Zdravotechnika</t>
  </si>
  <si>
    <t>01zti</t>
  </si>
  <si>
    <t>9</t>
  </si>
  <si>
    <t>786</t>
  </si>
  <si>
    <t>Čalounické úpravy</t>
  </si>
  <si>
    <t>78661 01</t>
  </si>
  <si>
    <t>Kompl.dod+mtž vnitřních textilních zastiňujících předokenních žaluzií, ruční ovládání</t>
  </si>
  <si>
    <t>21-M</t>
  </si>
  <si>
    <t>Elektromontáže</t>
  </si>
  <si>
    <t>el 01</t>
  </si>
  <si>
    <t>Kompl.dod+mtž Elektroinstalace - viz. samostatný rozpočet</t>
  </si>
  <si>
    <t>33-M05</t>
  </si>
  <si>
    <t>Zvedací zařízení</t>
  </si>
  <si>
    <t>M33 01</t>
  </si>
  <si>
    <t>Kompl.dod+mtž elektr.trakční výtah pro plynulý rozběh a dojezd výtahu - bezpřevodový pohon, bezstrojový výtah do šachty 1480x2050mm, zdvih 13,35m,  nosnost 480kg/6osob, 5 stanic, horní přejez/prohlubeň 3280/1050mm. Kabina 1000x1300x2100mm, mater.stěn a stropu nerez, prosklená zadní stěna v nerez.rámu, podlaha guma, doplňky broušený a leštěný chrom, vybavení pro invalidy jednostranné teleskopické otevíraní dveří 800x2000mm v nerez rámu. Vybavení všemi potřebnými signálními a řídícími moduly.</t>
  </si>
  <si>
    <t>M33 02</t>
  </si>
  <si>
    <t>Zřízení, provozování, nájem a demontáž lešení pro mtž. výtahu</t>
  </si>
  <si>
    <t>M33 03</t>
  </si>
  <si>
    <t>Dodání a osazení montážních háků</t>
  </si>
  <si>
    <t>22-M02</t>
  </si>
  <si>
    <t>Slaboproudé rozvody</t>
  </si>
  <si>
    <t>01slp</t>
  </si>
  <si>
    <t>Kompl.dod+mtž Slaboproudu (EZS, SSK, Ozvučení, Přístup.sys., Kabel.žlaby) - viz. samostatný rozpočet</t>
  </si>
  <si>
    <t>24-M</t>
  </si>
  <si>
    <t>Vzduchotechnická zařízení</t>
  </si>
  <si>
    <t>01vzt</t>
  </si>
  <si>
    <t>Kompl.dod+mtž VZT - viz. samostatný rozpočet</t>
  </si>
  <si>
    <t>O091</t>
  </si>
  <si>
    <t>Vybavení prostředky protipožární ochrany</t>
  </si>
  <si>
    <t>01</t>
  </si>
  <si>
    <t>Kompl.dod+mtž ruční hasící přístroj práškový P6 s náplní 6kg</t>
  </si>
  <si>
    <t>02</t>
  </si>
  <si>
    <t>Kompl.dod+mtž ruční hasící přístroj sněhový S5 s náplní 5kg</t>
  </si>
  <si>
    <t>Vedlejší rozpočtové náklady</t>
  </si>
  <si>
    <t>vrn01</t>
  </si>
  <si>
    <t>Zařízení staveniště</t>
  </si>
  <si>
    <t>vrn02</t>
  </si>
  <si>
    <t>Přirážka na práce při opravách a rekonstrukcích</t>
  </si>
  <si>
    <t>031</t>
  </si>
  <si>
    <t>Kompletační činnost dodavatele</t>
  </si>
  <si>
    <t>kcd01</t>
  </si>
  <si>
    <t>094</t>
  </si>
  <si>
    <t>Vybavení učeben</t>
  </si>
  <si>
    <t>vu01</t>
  </si>
  <si>
    <t>Laboratoř materiálového inženýrství - viz.samostatný rozpočet</t>
  </si>
  <si>
    <t>vu02</t>
  </si>
  <si>
    <t>Učebna stavební fyziky - viz.samostatný rozpočet</t>
  </si>
  <si>
    <t>POP</t>
  </si>
  <si>
    <t>Poplatky za uložení na skládce</t>
  </si>
  <si>
    <t>PO1</t>
  </si>
  <si>
    <t>Poplatky za uložení čisté suti na skládce</t>
  </si>
  <si>
    <t>PO2</t>
  </si>
  <si>
    <t>Poplatky za uložení nečisté suti na skládce</t>
  </si>
  <si>
    <t>PO3</t>
  </si>
  <si>
    <t>Poplatky za uložení živice na skládce</t>
  </si>
  <si>
    <t>Odstranění hydroizolace jednovrstvé</t>
  </si>
  <si>
    <t>712300841</t>
  </si>
  <si>
    <t>Očištění stávající povlakové krytiny střech do 10° s případným odškrabáním mechu a urovnáním povrchu</t>
  </si>
  <si>
    <t>762</t>
  </si>
  <si>
    <t>762522812</t>
  </si>
  <si>
    <t>Demontáž podlah s polštáři z prken tloušťky do 50 mm</t>
  </si>
  <si>
    <t>764</t>
  </si>
  <si>
    <t>764317800</t>
  </si>
  <si>
    <t>Demontáž krytiny hladké střešní železobetonových desek</t>
  </si>
  <si>
    <t>764334870</t>
  </si>
  <si>
    <t>Demontáž lemování zdí plochá střecha s krycím plechem rš 750 mm</t>
  </si>
  <si>
    <t>764334890</t>
  </si>
  <si>
    <t>612476015</t>
  </si>
  <si>
    <t>Vnitřní sanační omítka ze suchých směsí - kompletní sanační omítkový systém</t>
  </si>
  <si>
    <t>Podchycování konstrukcí</t>
  </si>
  <si>
    <t>975021211</t>
  </si>
  <si>
    <t>Podchycení nadzákladového zdiva pod stropem tl zdiva do 450 mm</t>
  </si>
  <si>
    <t>975022241</t>
  </si>
  <si>
    <t>Podchycení nadzákladového zdiva tl do 450 mm dřevěnou výztuhou v do 3 m dl podchycení do 3 m</t>
  </si>
  <si>
    <t>975022251</t>
  </si>
  <si>
    <t>Podchycení nadzákladového zdiva tl do 450 mm dřevěnou výztuhou v do 3 m dl podchycení do 5 m</t>
  </si>
  <si>
    <t>975053141</t>
  </si>
  <si>
    <t>Víceřadové podchycení stropů pro osazení nosníků v do 3,5 m pro zatížení do 1500 kg/m2</t>
  </si>
  <si>
    <t>Podchycování konstrukcí celkem:</t>
  </si>
  <si>
    <t>950 01</t>
  </si>
  <si>
    <t>HZS - práce vysoce kvalifikované - ocenit sazbou 260 Kč/hod - lze čerpat jen se souhlasem investora po odsouhlasení skutečně provedených prací</t>
  </si>
  <si>
    <t>950 02</t>
  </si>
  <si>
    <t>HZS - práce středně kvalifikované - ocenit sazbou 190 Kč/hod - lze čerpat jen se souhlasem investora po odsouhlasení skutečně provedených prací</t>
  </si>
  <si>
    <t>950 03</t>
  </si>
  <si>
    <t>DÍL 1.4 - ZDRAVOTNÍ TECHNIKA - VENKOVNÍ KANALIZACE</t>
  </si>
  <si>
    <t>ZEMNÍ PRÁCE</t>
  </si>
  <si>
    <t>TRUBNÍ VEDENÍ</t>
  </si>
  <si>
    <t>PŘESUN HMOT</t>
  </si>
  <si>
    <t>CELKEM SOUPIS VÝKONŮ   (bez DPH)</t>
  </si>
  <si>
    <t>800-1</t>
  </si>
  <si>
    <t>Hloubení rýh š do 2000 mm v hornině tř. 3 objemu do 100 m3</t>
  </si>
  <si>
    <t>Příplatek za lepivost k hloubení rýh š do 2000 mm v hornině tř. 3</t>
  </si>
  <si>
    <t>Hloubení šachet v hornině tř. 3 objemu do 100 m3</t>
  </si>
  <si>
    <t>Příplatek za lepivost u hloubení šachet v hornině tř. 3</t>
  </si>
  <si>
    <t>Příplatek za vykopávky pod základy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</si>
  <si>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</si>
  <si>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</si>
  <si>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</si>
  <si>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</si>
  <si>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</si>
  <si>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</si>
  <si>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162301101</t>
  </si>
  <si>
    <t>Vodorovné přemístění do 500 m výkopku z horniny tř. 1 až 4</t>
  </si>
  <si>
    <t>175101101</t>
  </si>
  <si>
    <t>Obsyp potrubí bez prohození sypaniny z hornin tř. 1 až 4 uloženým do 3 m od kraje výkopu</t>
  </si>
  <si>
    <t>583336250</t>
  </si>
  <si>
    <t>kamenivo těžené hrubé frakce 4-8 třída B</t>
  </si>
  <si>
    <t>827-1</t>
  </si>
  <si>
    <t>451573111</t>
  </si>
  <si>
    <t>Lože pod potrubí otevřený výkop ze štěrkopísku</t>
  </si>
  <si>
    <t>452386121</t>
  </si>
  <si>
    <t>Vyrovnávací prstence z betonu prostého tř. B7,5 v do 200 mm</t>
  </si>
  <si>
    <t>871353121</t>
  </si>
  <si>
    <t>Montáž potrubí z kanalizačních trub z PVC otevřený výkop sklon do 20 % DN 200</t>
  </si>
  <si>
    <t>871275211</t>
  </si>
  <si>
    <t>Kanalizační potrubí z tvrdého PVC-systém KG tuhost třídy SN4 DN100 - včetně tvarovek</t>
  </si>
  <si>
    <t>871315211</t>
  </si>
  <si>
    <t>Kanalizační potrubí z tvrdého PVC-systém KG tuhost třídy SN4 DN150 - včetně tvarovek</t>
  </si>
  <si>
    <t>871355211</t>
  </si>
  <si>
    <t>Kanalizační potrubí z tvrdého PVC-systém KG tuhost třídy SN4 DN200</t>
  </si>
  <si>
    <t>871373121</t>
  </si>
  <si>
    <t>Montáž potrubí z kanalizačních trub z PVC otevřený výkop sklon do 20 % DN 300</t>
  </si>
  <si>
    <t>871365211</t>
  </si>
  <si>
    <t>Kanalizační potrubí z tvrdého PVC-systém KG tuhost třídy SN8 DN250 (chránička potrubí)</t>
  </si>
  <si>
    <t>895941111</t>
  </si>
  <si>
    <t>Zřízení vpusti kanalizační uliční z betonových dílců typ UV-50 normální</t>
  </si>
  <si>
    <t>895 01</t>
  </si>
  <si>
    <t>Vpusť uliční betonová, typová, s košem</t>
  </si>
  <si>
    <t>899103111</t>
  </si>
  <si>
    <t>Osazení poklopů litinových nebo ocelových včetně rámů hmotnosti nad 100 do 150 kg</t>
  </si>
  <si>
    <t>552434400</t>
  </si>
  <si>
    <t>Poklop na vstupní šachtu litinový D600 C</t>
  </si>
  <si>
    <t>899202111</t>
  </si>
  <si>
    <t>Osazení mříží litinových včetně rámů a košů na bahno hmotnosti nad 50 do 100 kg</t>
  </si>
  <si>
    <t>552421400</t>
  </si>
  <si>
    <t>Mříž kanalizační litinová 610 x 610 x 80 mm s rámem, vč. koše</t>
  </si>
  <si>
    <t>721242115</t>
  </si>
  <si>
    <t>Lapač střešních splavenin z PP se suchou zápachovou klapkou a lapacím košem DN 100</t>
  </si>
  <si>
    <t>Odvodňovací žlábek  150 KS se spádem dna + litinový přejezdný rošt + osazení do betonového lože</t>
  </si>
  <si>
    <t>Odtoková vpust  150 KS s lapačem nečistot  + osazení do betonového lože</t>
  </si>
  <si>
    <t>894411111</t>
  </si>
  <si>
    <t>Zřízení šachet kanalizačních z betonových dílců dno beton C25/30 na potrubí do 250</t>
  </si>
  <si>
    <t>592241670</t>
  </si>
  <si>
    <t>skruž betonová přechodová TBR-Q  625/600/120 SP 62,5/100x60x12 cm</t>
  </si>
  <si>
    <t>592243000</t>
  </si>
  <si>
    <t>skruž betonová šachetní TBS-Q.1 100/25  D100x25x9 cm</t>
  </si>
  <si>
    <t>592243010</t>
  </si>
  <si>
    <t>skruž betonová šachetní TBS-Q.1 100/50  D100x50x9 cm</t>
  </si>
  <si>
    <t>894138001</t>
  </si>
  <si>
    <t>Příplatek ZKD 0,60 m výšky vstupu na stokách</t>
  </si>
  <si>
    <t>899623131</t>
  </si>
  <si>
    <t>Obetonování potrubí nebo zdiva stok betonem prostým tř. C8/10 otevřený výkop</t>
  </si>
  <si>
    <t>Bourací práce související s vedením kanalizace DN250 mm pod objektem (prostupy skrz základy, zeď, ..)</t>
  </si>
  <si>
    <t>Podchycení, přepojení stávající kanalizace, včetně utěsnění spoje</t>
  </si>
  <si>
    <t>998276101</t>
  </si>
  <si>
    <t>Přesun hmot pro trubní vedení z trub z plastických hmot otevřený výkop</t>
  </si>
  <si>
    <t>Satel, GSM kumunikátor, umožňuje zálohovat komunikaci pevné linky GSM modulem. Univerzální použití s ústřednami EZS, možnost připojení hlasového komunikátoru, pobočkové ústředny apod. 4 programovatelné vstupy, 4 výstupy OC, ovládání pomocí DTMF nebo SMS, duální GSM modul, 4 tel. čísla pro 4x SMS/1x hlas, LCD displej, programování přes RS232 nebo prg. tlačítky, funkce CLIP, filtrování tel. čísel, vzdálená správa ústředen Satel Integra, CA-64, CA-10, testovací přenos a další ...</t>
  </si>
  <si>
    <t>Anténa pro GSM-4(S), magnet, 3m kabel</t>
  </si>
  <si>
    <t>Venkovní siréna 120dB/1m, dvojité krytí (plast+kov), aktivace připoj./odpoj. GND, připoj./odpoj. +, odpojením dobíjení, včetňe záložního akumulátoru</t>
  </si>
  <si>
    <t>Vnitřní siréna 3 tóny, pracovní teplota 5° až 45°C, 85mA, 12V DC, 120dB/1m</t>
  </si>
  <si>
    <t>svorkovnicová deska se šroubovacími kontakty a kovovým hranatým víkem určena pro zápustnou montáž do krabic KU68. Počet svorek 18 (z toho 2 pro ochranný NC kontakt), barva bílá.</t>
  </si>
  <si>
    <t>magnetický kontakt-zápustný-1,5cm, plast, NC</t>
  </si>
  <si>
    <t>Magnetický kontakt povrchový 2cm, plast, NC</t>
  </si>
  <si>
    <t>plastová nízká propojovací krabice pro povrchovou montáž s ochranným meandrem, pájecí svorky, počet svorek 7+1, ochranný kontakt NC, barva bílá, rozměry: 96 x 41 x 18 mm.</t>
  </si>
  <si>
    <t>Kabely a elektroinstalační materiál</t>
  </si>
  <si>
    <t>-</t>
  </si>
  <si>
    <t>kabel FI-HFX04 2x2x0,5 twist.,kroucený</t>
  </si>
  <si>
    <t>kabel FI-HT06 6x0,22</t>
  </si>
  <si>
    <t>kabel CMSM 2Dx1,5</t>
  </si>
  <si>
    <t>protahovací vodič CY1,5</t>
  </si>
  <si>
    <t xml:space="preserve">trubka PVC 16 2016 </t>
  </si>
  <si>
    <t xml:space="preserve">trubka PVC 23 2023 </t>
  </si>
  <si>
    <t>trubka PVC 29 2029</t>
  </si>
  <si>
    <t>krabice KP68 vč.víčka pod omítku</t>
  </si>
  <si>
    <t>krabice KO100 pod omítku</t>
  </si>
  <si>
    <t>protipožární tmel CP601 bal 300ml</t>
  </si>
  <si>
    <t>stahovací pásky SP 140x3,5 (bal 100ks)</t>
  </si>
  <si>
    <t>bal</t>
  </si>
  <si>
    <t>drážka pro tr.16, cihla</t>
  </si>
  <si>
    <t>drážka pro tr.23, cihla</t>
  </si>
  <si>
    <t>drážka pro tr.29, cihla</t>
  </si>
  <si>
    <t>prostup zdí 150mm, 80x80, cihla</t>
  </si>
  <si>
    <t>stavební přípomoce</t>
  </si>
  <si>
    <t>vytyčení kabelových tras</t>
  </si>
  <si>
    <t>programování ústředny</t>
  </si>
  <si>
    <t>oživení systému</t>
  </si>
  <si>
    <t>revize zařízení</t>
  </si>
  <si>
    <t>zaškolení obsluhy</t>
  </si>
  <si>
    <t>zkušební provoz</t>
  </si>
  <si>
    <t xml:space="preserve">projekt skutečného provedení </t>
  </si>
  <si>
    <t>autorský dozor projektanta</t>
  </si>
  <si>
    <t>PPV /přidružené pracovní výkony/</t>
  </si>
  <si>
    <t>drobný elektroinstalační materiál</t>
  </si>
  <si>
    <t xml:space="preserve">               Dodávky celkem Kč:</t>
  </si>
  <si>
    <t>EZS</t>
  </si>
  <si>
    <t>Strukturovaná kabeláž SSK</t>
  </si>
  <si>
    <t xml:space="preserve">Zásuvka pod omítku 2xRJ45 UTP CAT6, </t>
  </si>
  <si>
    <t>komponenty moduární zásuvky cat 6, 1xRJ45 pod omítku</t>
  </si>
  <si>
    <t xml:space="preserve">Keystone CAT6 UTP </t>
  </si>
  <si>
    <t>Zásuvka  - kryt pro až 2 keystone , bílý</t>
  </si>
  <si>
    <t>Zásuvka - rámeček bílý</t>
  </si>
  <si>
    <t>Zásuvka  - maska pro 1 keystone</t>
  </si>
  <si>
    <t>19" datový rozvaděč 32U - DR1</t>
  </si>
  <si>
    <t>Rozvaděč stojan. 32U/60x60, šedý, dveře sklo,</t>
  </si>
  <si>
    <t>Rozvodný panel ACAR 6poz 220V, včetně vany šnůra 3m</t>
  </si>
  <si>
    <t>Ventilační jednotka univerzální, GR, 2 ventilátory,(do stropu nebo do podlahy)</t>
  </si>
  <si>
    <t>Osvětlovací jednotka mobilní 230V/11W, magnet.</t>
  </si>
  <si>
    <t>Podstavec pod rozvaděč Tritón 60x60, s filtrem, šedý</t>
  </si>
  <si>
    <t>Ukládací plato 1U/450mm, max.nosnost 150kg</t>
  </si>
  <si>
    <t>Patch panel osaz. 50 pozic 1U, CAT3,  BK ISDN, telefonní</t>
  </si>
  <si>
    <t xml:space="preserve">Patch panel UTP osaz. 24 pozic BK 1U, CAT6+, </t>
  </si>
  <si>
    <t>Vyvazovací panel 1U plastová oka BK černý</t>
  </si>
  <si>
    <t>Patch kabel UTP 1m, CAT6, šedý, s litou ochranou, 2xRJ45, AESP</t>
  </si>
  <si>
    <t>Patch kabel UTP 0,5m, CAT6, šedý, s litou ochranou, 2xRJ45, AESP</t>
  </si>
  <si>
    <t>Patch cord telefonní 2,0 m</t>
  </si>
  <si>
    <t>Optika a příslušenství DR1</t>
  </si>
  <si>
    <t>optická vana - čelo duplex 16 SC, 1U BK nové</t>
  </si>
  <si>
    <t>záslepka pro SC konektor plast</t>
  </si>
  <si>
    <t>konektor SC s ochranou pro patch kabel MM, černý</t>
  </si>
  <si>
    <t>patch cord 50/125 µm duplex SC/SC 1m</t>
  </si>
  <si>
    <t>Pigtail, 62,5µm, SC, 1m</t>
  </si>
  <si>
    <t>optická kazeta - černá 12</t>
  </si>
  <si>
    <t>optická kazeta víčko</t>
  </si>
  <si>
    <t>ochrana optického svaru FPS - 60mm</t>
  </si>
  <si>
    <t>Pobočková telefonní ústředna PBX  do DR1</t>
  </si>
  <si>
    <t>základní jednotka,CPU, zákl.zdroj, 4 XDP porty (4 an.+2x4 dig. pobočky)</t>
  </si>
  <si>
    <t>přídavný napájecí zdroj</t>
  </si>
  <si>
    <t>montážní rám do 19" rozvaděče</t>
  </si>
  <si>
    <t>systémový telefon - hlasitý hovor, displej, dohledová tlačítka</t>
  </si>
  <si>
    <t xml:space="preserve">karta 4 analogových státních linek </t>
  </si>
  <si>
    <t>karta 8 analogových poboček</t>
  </si>
  <si>
    <t>karta připojení systémového telefonu</t>
  </si>
  <si>
    <t>karta 4 dveřních telefonů</t>
  </si>
  <si>
    <t>Vrátník zapojený do PBX</t>
  </si>
  <si>
    <t>pobočkový vrátník zapojený do telefonní ústředny</t>
  </si>
  <si>
    <t>Aktivní prvky do DR1</t>
  </si>
  <si>
    <t>switch
- 24 portů 1000Base-T, Switching, Full Duplex (1000/2000 Mbps), Auto-Negotiation (10/100/1000 Mbps) 
- 4 pozice pro modul miniGBIX SFP, sdílené s porty č. 15,16, 21,24
- 8 k MAC adres
- propustnost 48 Gbps 
- provedení rackmount (19"), 1 U
- rozměry 440x210x44 mm
- interní zdroj 100-240V/50Hz, příkon 30W</t>
  </si>
  <si>
    <t xml:space="preserve">switch 2 pozice pro moduly rady MII-xxx, 24 portů 10/100, Web management, 26 VLAN sítí, PoE 802.3af injektor 260W.
- VLAN sítě, max. 26 sítí, portově orientované, překryvné
- Auto-MDI/MDI-X na každém portu (detekce překřížení vodičů)
- podpora řízení toku paketů - Flow Control IEEE 802.3x (full duplex), back presure (half duplex)
-propustnost 8,8 Gbps
- 6k MAC adres, vyrovnávací paměť 500KB na port
- Web management a terminálový management přes port RS-232
- VLAN sítě, portově orientované 
- Agregace spojů - dle standardu IEEE 802.3ad, až 7 různých zdvojí (skupin spojů) na jiné přepínače, sdružení až 4 spojů do jedné skupiny
- Automatická priorizace provozu dle IEEE 802.1p, umožňuje nastavení priorit nízká/vysoká
- Port monitoring/mirroring umožňující sledovat provoz procházející libovolným portem
- Rackmount, 19, výška 1U, 440x200x44 mm </t>
  </si>
  <si>
    <t xml:space="preserve">1-portový 1000Base-LX, gigabitový modul </t>
  </si>
  <si>
    <t>Plastové okno 1500x1800mm 2kř., horní část sklápěcí a otevíravá, dolní část sklápěcí</t>
  </si>
  <si>
    <t>76662 P03</t>
  </si>
  <si>
    <t>Plastové okno 1200x1800mm 2kř., horní část sklápěcí a otevíravá, dolní část sklápěcí</t>
  </si>
  <si>
    <t>76662 P04</t>
  </si>
  <si>
    <t>Plastové okno 1500x1600mm 2kř., horní část sklápěcí a otevíravá, dolní část sklápěcí</t>
  </si>
  <si>
    <t xml:space="preserve">Rozpočet </t>
  </si>
  <si>
    <t>Příplatek k bourání betonových mazanin za bourání se svařovanou sítí tl přes 100 mm</t>
  </si>
  <si>
    <t>Projektové práce</t>
  </si>
  <si>
    <t>pd01</t>
  </si>
  <si>
    <t>pd02</t>
  </si>
  <si>
    <t>Náklady na prováděcí dokumentaci</t>
  </si>
  <si>
    <t>Náklady na dokumentaci skutečného provedení stavby</t>
  </si>
  <si>
    <t>Projektové práce celkem:</t>
  </si>
  <si>
    <t>Bourání konstrukcí v hloubených vykopávkách ze zdiva z betonu prokládaného kamenem</t>
  </si>
  <si>
    <t>162201201</t>
  </si>
  <si>
    <t>Vodorovné přemístění do 10 m nošením výkopku z horniny tř. 1 až 4</t>
  </si>
  <si>
    <t>162201209</t>
  </si>
  <si>
    <t>Příplatek k vodorovnému přemístění nošením ZKD 10 m nošení výkopku z horniny tř. 1 až 4</t>
  </si>
  <si>
    <t>162201102</t>
  </si>
  <si>
    <t>Vodorovné přemístění do 50 m výkopku z horniny tř. 1 až 4</t>
  </si>
  <si>
    <t>171201201</t>
  </si>
  <si>
    <t>Uložení sypaniny na skládky</t>
  </si>
  <si>
    <t>174101101</t>
  </si>
  <si>
    <t>Zásyp jam, šachet rýh nebo kolem objektů sypaninou se zhutněním</t>
  </si>
  <si>
    <t>Zakládání</t>
  </si>
  <si>
    <t>011</t>
  </si>
  <si>
    <t>273321311</t>
  </si>
  <si>
    <t>Základové desky ze ŽB tř. C 16/20</t>
  </si>
  <si>
    <t>273351215</t>
  </si>
  <si>
    <t>Zřízení bednění stěn základových desek</t>
  </si>
  <si>
    <t>m2</t>
  </si>
  <si>
    <t>273351216</t>
  </si>
  <si>
    <t>Odstranění bednění stěn základových desek</t>
  </si>
  <si>
    <t>273362021</t>
  </si>
  <si>
    <t>Výztuž základových desek svařovanými sítěmi Kari</t>
  </si>
  <si>
    <t>t</t>
  </si>
  <si>
    <t>274313511</t>
  </si>
  <si>
    <t>Základové pásy z betonu tř. C 12/15</t>
  </si>
  <si>
    <t>274351215</t>
  </si>
  <si>
    <t>Zřízení bednění stěn základových pásů</t>
  </si>
  <si>
    <t>274351216</t>
  </si>
  <si>
    <t>Odstranění bednění stěn základových pásů</t>
  </si>
  <si>
    <t>274353131</t>
  </si>
  <si>
    <t>Bednění kotevních otvorů v základových pásech průřezu do 0,10 m2 hl 1 m</t>
  </si>
  <si>
    <t>kus</t>
  </si>
  <si>
    <t>275313511</t>
  </si>
  <si>
    <t>Základové patky z betonu tř. C 12/15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</si>
  <si>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</si>
  <si>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</si>
  <si>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</si>
  <si>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</si>
  <si>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</si>
  <si>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310237251</t>
  </si>
  <si>
    <t>Zazdívka otvorů pl do 0,25 m2 ve zdivu nadzákladovém cihlami pálenými tl do 450 mm</t>
  </si>
  <si>
    <t>310238211</t>
  </si>
  <si>
    <t>Zazdívka otvorů pl do 1 m2 ve zdivu nadzákladovém cihlami pálenými na MVC</t>
  </si>
  <si>
    <t>310239211</t>
  </si>
  <si>
    <t>Zazdívka otvorů pl do 4 m2 ve zdivu nadzákladovém cihlami pálenými na MVC</t>
  </si>
  <si>
    <t>311231114</t>
  </si>
  <si>
    <t>Zdivo nosné z cihel dl 290 mm pevnosti P 7 až 15 na MVC 2,5</t>
  </si>
  <si>
    <t>317121151</t>
  </si>
  <si>
    <t>Montáž ŽB překladů prefabrikovaných do rýh světlosti otvoru do 1050 mm</t>
  </si>
  <si>
    <t>593211000</t>
  </si>
  <si>
    <t>Dod.překlad železobetonový  roz. 119x14x14 cm</t>
  </si>
  <si>
    <t>317234410</t>
  </si>
  <si>
    <t>Vyzdívka mezi nosníky z cihel pálených na MC a uklínování nad překlady</t>
  </si>
  <si>
    <t>317944311</t>
  </si>
  <si>
    <t>Válcované nosníky do č.12 dodatečně osazované do připravených otvorů</t>
  </si>
  <si>
    <t>317944313</t>
  </si>
  <si>
    <t>Válcované nosníky č.14 až 22 dodatečně osazované do připravených otvorů</t>
  </si>
  <si>
    <t>331231114</t>
  </si>
  <si>
    <t>Zdivo pilířů z cihel dl 290 mm pevnosti P 15 na MVC 2,5</t>
  </si>
  <si>
    <t>331311152</t>
  </si>
  <si>
    <t>Osazování palisád betonových hromadně zabeton hranatých délky prvku 600 mm</t>
  </si>
  <si>
    <t>m</t>
  </si>
  <si>
    <t>59228412</t>
  </si>
  <si>
    <t>Dod.betonová palisáda přírodní 120x180x600 mm</t>
  </si>
  <si>
    <t>331311153</t>
  </si>
  <si>
    <t>Osazování palisád betonových hromadně zabeton hranatých délky prvku 800 mm</t>
  </si>
  <si>
    <t>59228413</t>
  </si>
  <si>
    <t>Dod.betonová palisáda přírodní 120x180x800 mm</t>
  </si>
  <si>
    <t>331311154</t>
  </si>
  <si>
    <t>Osazování palisád betonových hromadně zabeton hranatých délky prvku 1 000 mm</t>
  </si>
  <si>
    <t>59228414</t>
  </si>
  <si>
    <t>Dod.betonová palisáda přírodní 120x180x1000 mm</t>
  </si>
  <si>
    <t>331311155</t>
  </si>
  <si>
    <t>Osazování palisád betonových hromadně zabeton hranatých délky prvku 1 200 mm</t>
  </si>
  <si>
    <t>59228415</t>
  </si>
  <si>
    <t>Dod.betonová palisáda přírodní 120x180x1200 mm</t>
  </si>
  <si>
    <t>341321310</t>
  </si>
  <si>
    <t>Stěny nosné ze ŽB tř. C 16/20</t>
  </si>
  <si>
    <t>341351105</t>
  </si>
  <si>
    <t>Zřízení bednění oboustranného stěn nosných</t>
  </si>
  <si>
    <t>341351106</t>
  </si>
  <si>
    <t>Odstranění bednění oboustranného stěn nosných</t>
  </si>
  <si>
    <t>341362021</t>
  </si>
  <si>
    <t>Výztuž stěn svařovanými sítěmi Kari</t>
  </si>
  <si>
    <t>342241162</t>
  </si>
  <si>
    <t>Příčky tl 140 mm z cihel plných dl 290 mm pevnosti P 15</t>
  </si>
  <si>
    <t>342272323</t>
  </si>
  <si>
    <t>Příčky tl 100 mm z pórobetonových přesných příčkovek Ytong objemové hmotnosti 500 kg/m3</t>
  </si>
  <si>
    <t>342272523</t>
  </si>
  <si>
    <t>Příčky tl 150 mm z pórobetonových přesných příčkovek Ytong objemové hmotnosti 500 kg/m3</t>
  </si>
  <si>
    <t>346244381</t>
  </si>
  <si>
    <t>Plentování jednostranné v do 200 mm válcovaných nosníků cihlami</t>
  </si>
  <si>
    <t>346271112</t>
  </si>
  <si>
    <t>Přizdívky izolační tl 140 mm z cihel betonových dl 290 mm</t>
  </si>
  <si>
    <t>Vodorovné konstrukce</t>
  </si>
  <si>
    <t>434121431</t>
  </si>
  <si>
    <t>Osazení ŽB schodišťových stupňů broušených nebo leštěných oboustranně zazděných současně při zdění</t>
  </si>
  <si>
    <t>593737920</t>
  </si>
  <si>
    <t>Dod.stupeň schodišťový betonový z vibrolisovaného betonu</t>
  </si>
  <si>
    <t>Komunikace</t>
  </si>
  <si>
    <t>564231111</t>
  </si>
  <si>
    <t>Podklad nebo podsyp ze štěrkopísku ŠP tl 100 mm</t>
  </si>
  <si>
    <t>564751113</t>
  </si>
  <si>
    <t>Podklad z kameniva hrubého drceného vel. 32-63 mm ve spádu ! v prům. tl 170 mm</t>
  </si>
  <si>
    <t>596211110</t>
  </si>
  <si>
    <t>Kladení zámkové dlažby komunikací pro pěší tl 60 mm skupiny A pl do 50 m2</t>
  </si>
  <si>
    <t>592452020</t>
  </si>
  <si>
    <t>Dod.dlažba zámková - íčko - přírodní 20x16,2x6 cm</t>
  </si>
  <si>
    <t>5B</t>
  </si>
  <si>
    <t>Komunikace - bourání</t>
  </si>
  <si>
    <t>113107142</t>
  </si>
  <si>
    <t>Odstranění podkladu pl do 50 m2 živičných tl 100 mm</t>
  </si>
  <si>
    <t>113107162</t>
  </si>
  <si>
    <t>Odstranění podkladu pl přes 50 do 200 m2 z kameniva drceného tl 200 mm</t>
  </si>
  <si>
    <t>919735112</t>
  </si>
  <si>
    <t>Řezání stávajícího živičného krytu hl do 100 mm</t>
  </si>
  <si>
    <t>979082213</t>
  </si>
  <si>
    <t>Vodorovná doprava suti po suchu do 1 km</t>
  </si>
  <si>
    <t>979082219</t>
  </si>
  <si>
    <t>Příplatek ZKD 1 km u vodorovné dopravy suti po suchu do 1 km</t>
  </si>
  <si>
    <t>Úpravy povrchu, podlahy, osazení</t>
  </si>
  <si>
    <t>611403399</t>
  </si>
  <si>
    <t>Hrubá výplň rýh ve stropech maltou</t>
  </si>
  <si>
    <t>611421331</t>
  </si>
  <si>
    <t>Oprava vnitřních omítek vápenných štukových stropů ŽB rovných v rozsahu do 30 %</t>
  </si>
  <si>
    <t>612401391</t>
  </si>
  <si>
    <t>Omítka malých ploch vnitřních stěn do 1m2</t>
  </si>
  <si>
    <t>612403399</t>
  </si>
  <si>
    <t>Hrubá výplň rýh ve vnitřních stěnách maltou</t>
  </si>
  <si>
    <t>612409991</t>
  </si>
  <si>
    <t>Začištění omítek kolem oken, dveří, podlah nebo obkladů</t>
  </si>
  <si>
    <t>612421431</t>
  </si>
  <si>
    <t>Oprava vnitřních omítek štukových stěn MV v rozsahu do 50 %</t>
  </si>
  <si>
    <t>76799 Z08y</t>
  </si>
  <si>
    <t>Kompl.dod+mtž zastřešení přístřešku u hlavního vstupu z polykarbonátových desek oaszených na vazníkové ocel.konstrukci, desky 2100x2000 tl.6mm, čiré, světelná propustnost 77% vč.všech systémových doplňků</t>
  </si>
  <si>
    <t>76799 x01</t>
  </si>
  <si>
    <t>Kompl.dod+mtž nosné ocel.konstrukce výtahové šachty z tenkostěnných uzavřených profilů, povrchová úprava nátěry</t>
  </si>
  <si>
    <t>76799 x02</t>
  </si>
  <si>
    <t>Kompl.dod+mtž ocelový keson plech tl.5mm (10,67m2) s roštem z prof. L 40/40/4 přivařený ke spodní straně kesonu vytahové šachty</t>
  </si>
  <si>
    <t>7637512x</t>
  </si>
  <si>
    <t>Kompl.dod+mtž zdvojené podlahy - dřevotřískové desky 600x600 tl.38mm, spodní strana opatřena Al folií  + nosná konstrukce - ocel.výškově nastavitelné stojky s antikorozní úpravou žlutým chromatem, lepené pružným tmelem k podkladu, desk i stojky jsou propojeny ocel.nosnou konstrukcí. Krytina podlahy je oceněna v kptl.776.</t>
  </si>
  <si>
    <t>771</t>
  </si>
  <si>
    <t>Podlahy z dlaždic</t>
  </si>
  <si>
    <t>771473113</t>
  </si>
  <si>
    <t>Montáž soklíků z dlaždic keramických lepených rovných v do 120 mm</t>
  </si>
  <si>
    <t>771574116</t>
  </si>
  <si>
    <t>Montáž podlah keramických režných hladkých lepených flexibilním lepidlem do 25 ks/m2</t>
  </si>
  <si>
    <t>597611450</t>
  </si>
  <si>
    <t>Dod.dlaždice keramické 200 x 200 mm I. j.</t>
  </si>
  <si>
    <t>781</t>
  </si>
  <si>
    <t>781493511</t>
  </si>
  <si>
    <t>Plastový profil lepený ukončovací</t>
  </si>
  <si>
    <t>998771203</t>
  </si>
  <si>
    <t>Přesun hmot pro podlahy z dlaždic v objektech v do 24 m</t>
  </si>
  <si>
    <t>773</t>
  </si>
  <si>
    <t>Podlahy teracové</t>
  </si>
  <si>
    <t>77320094x</t>
  </si>
  <si>
    <t>Opravy obkladů schodišť z litého teraca poškozených hran stupňů nebo schodnic</t>
  </si>
  <si>
    <t>77350091x</t>
  </si>
  <si>
    <t>Opravy podlah z litého teraca</t>
  </si>
  <si>
    <t>Podlahy povlakové</t>
  </si>
  <si>
    <t>77652 01</t>
  </si>
  <si>
    <t>Kompl.dod+mtž podlahy Novoflor E tl.5 mm vč.úpravy podkladu + dod+mtž Novoflor lišt</t>
  </si>
  <si>
    <t>77652 02</t>
  </si>
  <si>
    <t>776990112</t>
  </si>
  <si>
    <t>Vyrovnání podkladu samonivelační stěrkou tl 3 mm pevnosti 30 Mpa</t>
  </si>
  <si>
    <t>998776203</t>
  </si>
  <si>
    <t>Přesun hmot pro podlahy povlakové v objektech v do 24 m</t>
  </si>
  <si>
    <t>777</t>
  </si>
  <si>
    <t>Podlahy lité</t>
  </si>
  <si>
    <t>777615214</t>
  </si>
  <si>
    <t>Nátěry epoxidové podlah betonových dvojnásobné S 1300</t>
  </si>
  <si>
    <t>998777203</t>
  </si>
  <si>
    <t>Přesun hmot pro podlahy lité v objektech v do 24 m</t>
  </si>
  <si>
    <t>781474115</t>
  </si>
  <si>
    <t>Montáž obkladů keramických režných flexibilní lepidlo do 25 ks/m2</t>
  </si>
  <si>
    <t>781494111</t>
  </si>
  <si>
    <t>Plastový profil rohový flexibilní lepidlo</t>
  </si>
  <si>
    <t>781494511</t>
  </si>
  <si>
    <t>Plastový profil ukončovací flexibilní lepidlo</t>
  </si>
  <si>
    <t>781674112</t>
  </si>
  <si>
    <t>Montáž obkladů z dlaždic keramických flexi lepidlo parapet šířky do 150 mm</t>
  </si>
  <si>
    <t>597610660</t>
  </si>
  <si>
    <t>Dod.obkládačky keramické 200 x 200 mm I. j.</t>
  </si>
  <si>
    <t>998781203</t>
  </si>
  <si>
    <t>Přesun hmot pro obklady keramické v objektech v do 24 m</t>
  </si>
  <si>
    <t>783</t>
  </si>
  <si>
    <t>783225400</t>
  </si>
  <si>
    <t>Nátěry syntetické kovových doplňkových konstrukcí barva standardní dvojnásobné a 1x email a tmelení</t>
  </si>
  <si>
    <t>783522000</t>
  </si>
  <si>
    <t>Nátěry syntetické klempířských konstrukcí barva standardní dvojnásobné a základní</t>
  </si>
  <si>
    <t>783802822</t>
  </si>
  <si>
    <t>Odstranění nátěrů z omítek stěn opálením s obroušením</t>
  </si>
  <si>
    <t>783903811</t>
  </si>
  <si>
    <t>Odmaštění nátěrů chemickými rozpouštědly</t>
  </si>
  <si>
    <t>784</t>
  </si>
  <si>
    <t>784441161</t>
  </si>
  <si>
    <t>Malby tónované omyvatelné dvojnásobné s penetrací v místnostech v do 3,8 m na nové i opravené omítky vč.potřebného škrábání a tmelení</t>
  </si>
  <si>
    <t>784453661</t>
  </si>
  <si>
    <t>hod</t>
  </si>
  <si>
    <t>Kompl.dod+mtž dveřních prahů pro dveře 1kř, dub, vč.povrchové úpravy bezbarvým lakem</t>
  </si>
  <si>
    <t>76669 02</t>
  </si>
  <si>
    <t>Kompl.dod+mtž dveřních prahů pro dveře 2kř, dub, vč.povrchové úpravy bezbarvým lakem</t>
  </si>
  <si>
    <t>766694112</t>
  </si>
  <si>
    <t>Montáž parapetních desek dřevěných, laminovaných šířky do 30 cm délky do 1,6 m</t>
  </si>
  <si>
    <t>766694113</t>
  </si>
  <si>
    <t>Montáž parapetních desek dřevěných, laminovaných šířky do 30 cm délky do 2,6 m</t>
  </si>
  <si>
    <t>607941030</t>
  </si>
  <si>
    <t>Dod.deska parapetní š. do 300mm dřevotřísková povrch vysokotl.laminát.se zaoblenou hranou, v.čela 40mm</t>
  </si>
  <si>
    <t>766 80</t>
  </si>
  <si>
    <t>Popis kvality dodávky kuchyňské linky :  Sestava se samonosným konstrukčním rámem, horní a dolní skříňky,  provedení :  korpus, pracovní deska, soklová lišta, mezistěna, čelní prvky - laminovaná DTD tl. 18mm. Vybavení : dřez kulatý nerez, stojánková mísící baterie chrom, závěs pro odpadkový koš, dávkovač na tekuté mýdlo, vestavěná lednice.</t>
  </si>
  <si>
    <t>76681 01</t>
  </si>
  <si>
    <t>Kompl.dod+mtž kuchyňské linky dl.2300mm</t>
  </si>
  <si>
    <t>76681 02</t>
  </si>
  <si>
    <t>Kompl.dod+mtž kuchyňské linky dl.2800mm</t>
  </si>
  <si>
    <t>998766203</t>
  </si>
  <si>
    <t>Přesun hmot pro konstrukce truhlářské v objektech v do 24 m</t>
  </si>
  <si>
    <t>76662 P05</t>
  </si>
  <si>
    <t>Plastové okno 1400x800mm 1kř., sklápěcí</t>
  </si>
  <si>
    <t>76662 P06</t>
  </si>
  <si>
    <t>Plastové okno 2400x2000mm 4kř., horní části sklápěcí a otevíravé, dolní části sklápěcí</t>
  </si>
  <si>
    <t>76662 P08</t>
  </si>
  <si>
    <t>Plastové okno 2100x1800mm 4kř., horní části sklápěcí a otevíravé, dolní části sklápěcí</t>
  </si>
  <si>
    <t>76662 P09</t>
  </si>
  <si>
    <t>Plastové okno 1500x2000mm 2kř., horní část sklápěcí a otevíravá, dolní část sklápěcí</t>
  </si>
  <si>
    <t>76662 P10</t>
  </si>
  <si>
    <t>Plastové okno 1400x800mm 1kř., pevné</t>
  </si>
  <si>
    <t>76662 P11</t>
  </si>
  <si>
    <t>Plastové okno 1500x2100mm 2kř., horní část sklápěcí a otevíravá, dolní část sklápěcí</t>
  </si>
  <si>
    <t>76662 P12</t>
  </si>
  <si>
    <t>76662 P13</t>
  </si>
  <si>
    <t>Plastové okno 1350x1800mm 2kř., horní část sklápěcí a otevíravá, dolní část sklápěcí</t>
  </si>
  <si>
    <t>76662 P14</t>
  </si>
  <si>
    <t>Plastové okno 1500x1200mm 1kř., otevíravé sklápěcí, ovládání pomocí pákového táhla</t>
  </si>
  <si>
    <t>76662 P15</t>
  </si>
  <si>
    <t>76666 P07</t>
  </si>
  <si>
    <t>Plastové vchodové dveře 1800x2200mm 2kř., prosklené, kování koule-koule, elektrický zámek s umístěnou čtečkou vstupu</t>
  </si>
  <si>
    <t>Konstrukce zámečnické</t>
  </si>
  <si>
    <t>76716 Z01</t>
  </si>
  <si>
    <t>Kompl.dod+mtž zábradlí venkovní rampy v.900mm, madlo a sloupky tr.pr.50/2, výplň tr.pr. 20/1, kotev.plechy a spoj,materál, žárově pozinkováno, hmotnost cca5kg/m</t>
  </si>
  <si>
    <t>76716 Z02</t>
  </si>
  <si>
    <t>Kompl.dod+mtž zábradlí venkovní rampy v.900mm, madlo a sloupky tr.pr.50/2, výplň tr.pr. 20/1, kotev.plechy a spoj,materál, žárově pozinkováno, hmotnost cca5,5kg/m</t>
  </si>
  <si>
    <t>76716 Z05</t>
  </si>
  <si>
    <t>Kompl.dod+mtž zábradlí vnitřní rampy v.900mm, madlo a sloupky tr.pr.50/2, výplň tr.pr. 20/1, kotev.plechy a spoj,materál, žárově pozinkováno, hmotnost cca7kg/m</t>
  </si>
  <si>
    <t>76722 Z03</t>
  </si>
  <si>
    <t>Kompl.dod+mtž zábradlí venkovního schodiště v.900mm, madlo a sloupky tr.pr.50/2, výplň tr.pr. 20/1, kotev.plechy a spoj,materál, žárově pozinkováno, hmotnost cca6,5kg/m</t>
  </si>
  <si>
    <t>76722 Z06</t>
  </si>
  <si>
    <t>Kompl.dod+mtž zábradlí vnitřního schodiště v.900mm, (madlo dřev.kpt.766) sloupky tr.pr.50/2, výplň tr.pr. 20/1, kotev.plechy a spoj,materál, 2x nátěr, hmotnost cca6kg/m</t>
  </si>
  <si>
    <t>76722 Z07</t>
  </si>
  <si>
    <t>Kompl.dod+mtž zábradlí vnitřního schodiště v.900mm, madlo a sloupky tr.pr.50/2, kotev.plechy a spoj,materál, 2x nátěr, hmotnost cca4kg/m</t>
  </si>
  <si>
    <t>76766 T08</t>
  </si>
  <si>
    <t>Kompl. dod.+mtž dveře ocelové posuvné vnitřní roz. 2200x2200mm, 2kř.prosklené bezp.sklem , otevíraní automat. na fotobuňku, uzamykatelné</t>
  </si>
  <si>
    <t>76767 01x</t>
  </si>
  <si>
    <t>76789 Z09</t>
  </si>
  <si>
    <t>Kompl.dod+mtž ocel.sloupů a nosníku 2xU80 + kotevní materiál u výtahu v.1PP, 2x antikorozní nátěr</t>
  </si>
  <si>
    <t>76799 x01x</t>
  </si>
  <si>
    <t>Kompl.dod+mtž zasklení ocel.konstrukce výtahové šachty sklem bezpečnostním 5mm + folie + 5mm. Montáž je pomocí syst.úchytů na nosnou kci výtahu.</t>
  </si>
  <si>
    <t>76799 Z04</t>
  </si>
  <si>
    <t>Zemní práce (01.04.02)</t>
  </si>
  <si>
    <t>Zakládání (01.04.03)</t>
  </si>
  <si>
    <t>Svislé a kompletní konstrukce (01.04.04)</t>
  </si>
  <si>
    <t>Vodorovné konstrukce (01.04.05)</t>
  </si>
  <si>
    <t>Komunikace (01.04.06)</t>
  </si>
  <si>
    <t>Komunikace - bourání (01.04.06)</t>
  </si>
  <si>
    <t>Úpravy povrchu, podlahy, osazení (01.04.07)</t>
  </si>
  <si>
    <t>Venkovní kanalizace (01.05.01)</t>
  </si>
  <si>
    <t>Podchycování konstrukcí (01.04.01)</t>
  </si>
  <si>
    <t>Doplňující konstrukce a práce (01.04.09)</t>
  </si>
  <si>
    <t>Doplňující konstrukce a práce pozemních komunikací (01.04.09)</t>
  </si>
  <si>
    <t>Lešení a stavební výtahy (01.04.09)</t>
  </si>
  <si>
    <t>Bourání konstrukcí (01.04.01)</t>
  </si>
  <si>
    <t>Přesun hmot (01.04.01)</t>
  </si>
  <si>
    <t>Izolace proti vodě, vlhkosti a plynům (01.04.07)</t>
  </si>
  <si>
    <t>Povlakové krytiny (01.04.07)</t>
  </si>
  <si>
    <t>Izolace tepelné (01.04.07)</t>
  </si>
  <si>
    <t>Zdravobechnika (01.05.02)</t>
  </si>
  <si>
    <t>Ústřední vytápění (01.05.03)</t>
  </si>
  <si>
    <t>Konstrukce tesařské (01.04.08)</t>
  </si>
  <si>
    <t>Sádrokartony (01.04.07)</t>
  </si>
  <si>
    <t>Konstrukce klempířské (01.04.08)</t>
  </si>
  <si>
    <t>Konstrukce truhlářské (01.04.08)</t>
  </si>
  <si>
    <t>Výplně otvoru z plastu (01.04.08)</t>
  </si>
  <si>
    <t>Konstrukce zámečnické (01.04.08)</t>
  </si>
  <si>
    <t>Podlahy z dlaždic (01.04.07)</t>
  </si>
  <si>
    <t>Podlahy teracové (01.04.07)</t>
  </si>
  <si>
    <t>Podalhy povlakové (01.04.07)</t>
  </si>
  <si>
    <t>Podlahy lité (01.04.07)</t>
  </si>
  <si>
    <t>Obklady keramické (01.04.07)</t>
  </si>
  <si>
    <t>Nátěry (01.04.07)</t>
  </si>
  <si>
    <t>Malby (01.04.07)</t>
  </si>
  <si>
    <t>Čalounické úpravy (01.04.08)</t>
  </si>
  <si>
    <t>Elektromontáže (01.05.04</t>
  </si>
  <si>
    <t>Zvedací zařízení (01.05.07)</t>
  </si>
  <si>
    <t>Slaboproudé rozvody (01.05.05)</t>
  </si>
  <si>
    <t>Vzduchotechnická zařízení (01.05.06)</t>
  </si>
  <si>
    <t>Vybavení prostředky protipožární ochrany (01.04.09)</t>
  </si>
  <si>
    <t>Vedlejší rozpočtové náklady (01.04.01)</t>
  </si>
  <si>
    <t>Kompletační činnost dodavatele (01.04.09)</t>
  </si>
  <si>
    <t>Vybavení učeben (01.06)</t>
  </si>
  <si>
    <t>Projektové práce (01.04.01)</t>
  </si>
  <si>
    <t>Poplatky za uložení na skládce (01.04.01)</t>
  </si>
  <si>
    <t>611603110</t>
  </si>
  <si>
    <t>Dod.dveře dřevěné vnitřní hladké plné 2kř.standardní provedení 1400x2200mm !! L/P vč.zámek - vložka, kování kovové, klika-klika</t>
  </si>
  <si>
    <t>766660021</t>
  </si>
  <si>
    <t>Montáž dveřních křídel otvíravých 1křídlových š do 0,8 m požárních do ocelové zárubně</t>
  </si>
  <si>
    <t>611656020</t>
  </si>
  <si>
    <t>Dod.dveře dřevěné vnitřní hladké plné 1kř.požární odolnost EI 30 D3 C 800x1970mm L/P vč.zámek - vložka, kování kovové, klika-klika</t>
  </si>
  <si>
    <t>766660022</t>
  </si>
  <si>
    <t>Montáž dveřních křídel otvíravých 1křídlových š přes 0,8 m požárních do ocelové zárubně</t>
  </si>
  <si>
    <t>611656030</t>
  </si>
  <si>
    <t>Dod.dveře dřevěné vnitřní hladké plné 1kř.požární odolnost EI 30 D3 C 900x1970mm L/P vč.zámek - vložka, kování kovové, klika-klika</t>
  </si>
  <si>
    <t>766660031</t>
  </si>
  <si>
    <t>Montáž dveřních křídel otvíravých 2křídlových požárních do ocelové zárubně</t>
  </si>
  <si>
    <t>6116560 106</t>
  </si>
  <si>
    <t>Dod.dveře dřevěné vnitřní hladké plné 2kř.požární odolnost EI 30 D3 1800x2100mm !! L/P vč.zámek - elektrický, kování kovové, koule-klika</t>
  </si>
  <si>
    <t>6116560 109</t>
  </si>
  <si>
    <t>Dod.dveře dřevěné vnitřní prosklené 2kř.požární odolnost EI 30 D3 1800x2200mm L/P vč.zámek - elektrický, kování kovové, koule-klika</t>
  </si>
  <si>
    <t>766660717</t>
  </si>
  <si>
    <t>Montáž dveřních křídel samozavírače na ocelovou zárubeň</t>
  </si>
  <si>
    <t>553 02</t>
  </si>
  <si>
    <t>Dod. zavírač dveří hydraulický</t>
  </si>
  <si>
    <t>76669 01</t>
  </si>
  <si>
    <t>990 01</t>
  </si>
  <si>
    <t>Kompl.dod+mtž informačního systému, hlavní tabule u vchodu, pomocné tabule na jednotlivých podlažích a číslování a popis místností a dále únikové tabulky</t>
  </si>
  <si>
    <t>7666601x</t>
  </si>
  <si>
    <t>Kompl.dod+mtž systému centrálního klíče ke dveřím</t>
  </si>
  <si>
    <t>76799 x01y</t>
  </si>
  <si>
    <t>Kompl.dod+mtž opláštění ocel.konstrukce výtahové šachty plechem tahokov v rámech z tenkostěnných profilů vč.nátěrů</t>
  </si>
  <si>
    <t>Demontáž lemování zdí plochá střecha s krycím plechem rš 1000 mm</t>
  </si>
  <si>
    <t>764343811</t>
  </si>
  <si>
    <t>Demontáž lemování trub průměr do 300 mm ze 2 dílů do 30°</t>
  </si>
  <si>
    <t>764367800</t>
  </si>
  <si>
    <t>Demontáž oplechování vikýře do 30°</t>
  </si>
  <si>
    <t>764410850</t>
  </si>
  <si>
    <t>Demontáž oplechování parapetu rš do 330 mm</t>
  </si>
  <si>
    <t>766</t>
  </si>
  <si>
    <t>766411821</t>
  </si>
  <si>
    <t>Demontáž truhlářského obložení stěn z palubek</t>
  </si>
  <si>
    <t>766411822</t>
  </si>
  <si>
    <t>Demontáž truhlářského obložení stěn podkladových roštů</t>
  </si>
  <si>
    <t>766421812</t>
  </si>
  <si>
    <t>Demontáž truhlářského obložení podhledů z panelů plochy přes 1,5 m2</t>
  </si>
  <si>
    <t>766421822</t>
  </si>
  <si>
    <t>Demontáž truhlářského obložení podhledů podkladových roštů</t>
  </si>
  <si>
    <t>766662811</t>
  </si>
  <si>
    <t>Demontáž truhlářských prahů dveří jednokřídlových</t>
  </si>
  <si>
    <t>766825821</t>
  </si>
  <si>
    <t>Demontáž truhlářských vestavěných skříní dvoukřídlových</t>
  </si>
  <si>
    <t>767</t>
  </si>
  <si>
    <t>767581801</t>
  </si>
  <si>
    <t>KZS stěn budov deskami z extrudovaného polystyrénu XPS tl 100 mm vč.tmelení s armovací sítí a všech systém.doplňků</t>
  </si>
  <si>
    <t>622421131</t>
  </si>
  <si>
    <t>Vnější omítka stěn a štítů vápenná nebo vápenocementová hladká složitosti II - doplnění pod KZS !</t>
  </si>
  <si>
    <t>622461311</t>
  </si>
  <si>
    <t>Oprava vnějších omítek šlechtěných škrábaných v rozsahu do 30 %</t>
  </si>
  <si>
    <t>631312141</t>
  </si>
  <si>
    <t>Doplnění rýh v dosavadních mazaninách betonem prostým</t>
  </si>
  <si>
    <t>631312511</t>
  </si>
  <si>
    <t>Mazanina tl do 80 mm z betonu prostého tř. C 12/15</t>
  </si>
  <si>
    <t>631315511</t>
  </si>
  <si>
    <t>Mazanina tl do 240 mm z betonu prostého tř. C 12/15</t>
  </si>
  <si>
    <t>631319171</t>
  </si>
  <si>
    <t>Příplatek k mazanině tl 80 mm za stržení povrchu spodní vrstvy před vložením výztuže</t>
  </si>
  <si>
    <t>631319175</t>
  </si>
  <si>
    <t>Příplatek k mazanině tl 240 mm za stržení povrchu spodní vrstvy před vložením výztuže</t>
  </si>
  <si>
    <t>631342122</t>
  </si>
  <si>
    <t>Mazanina tl do 120 mm z betonu lehčeného tepelně-izolačního polystyrenového objem hmot 500 kg/m3</t>
  </si>
  <si>
    <t>631362021</t>
  </si>
  <si>
    <t>Výztuž mazanin svařovanými sítěmi Kari</t>
  </si>
  <si>
    <t>631571004</t>
  </si>
  <si>
    <t>Násyp pod podlahy, mazaniny a dlažby ze štěrkopísku frakce 0-32 tř. 1</t>
  </si>
  <si>
    <t>632451022</t>
  </si>
  <si>
    <t>Vyrovnávací potěr zdiva tl do 30 mm z MC 15 hlazený dřevěným hladítkem</t>
  </si>
  <si>
    <t>632451131</t>
  </si>
  <si>
    <t>Potěr pískocementový tl do 30 mm na mazaninách hlazený dřevěným hladítkem</t>
  </si>
  <si>
    <t>642942111</t>
  </si>
  <si>
    <t>Osazování zárubní nebo rámů dveřních kovových do 2,5 m2 na MC</t>
  </si>
  <si>
    <t>642944121</t>
  </si>
  <si>
    <t>Osazování ocelových zárubní dodatečné pl do 2,5 m2</t>
  </si>
  <si>
    <t>553311150</t>
  </si>
  <si>
    <t>Dod.zárubeň ocelová pro běžné zdění H 110 700 L/P</t>
  </si>
  <si>
    <t>553311170</t>
  </si>
  <si>
    <t>Práce HSV</t>
  </si>
  <si>
    <t>Práce HSV celkem:</t>
  </si>
  <si>
    <t>Práce PSV</t>
  </si>
  <si>
    <t>Práce PSV celkem:</t>
  </si>
  <si>
    <t>Práce a dodávky M</t>
  </si>
  <si>
    <t>Práce a dodávky M celkem:</t>
  </si>
  <si>
    <t>Ostatní práce</t>
  </si>
  <si>
    <t>Ostatní práce celkem:</t>
  </si>
  <si>
    <t>Kompl.dod+mtž ZTI (vnitř.kanalizace, voda a zařiz. předměty) - viz. samostatný rozpočet</t>
  </si>
  <si>
    <t>730a</t>
  </si>
  <si>
    <t>Ústřední vytápění</t>
  </si>
  <si>
    <t>01út</t>
  </si>
  <si>
    <t>Kompl.dod+mtž ÚT - viz. samostatný rozpočet</t>
  </si>
  <si>
    <t>Konstrukce tesařské</t>
  </si>
  <si>
    <t>76252 01</t>
  </si>
  <si>
    <t>Kompl.dod+mtž dřevěných stupínků před tabulí v provedení dřevěnná nosná kce., podlaha a čelo z OSB desek tl.18mm</t>
  </si>
  <si>
    <t>7632</t>
  </si>
  <si>
    <t>Sádrokartony</t>
  </si>
  <si>
    <t>76310 01</t>
  </si>
  <si>
    <t>Popis obsahu ceny SDK konstrukcí : do cen kalkulovat závěsné a nosné konstrukce pro mtž ZTI, Elektro a ostatních konstrukcí pro profese</t>
  </si>
  <si>
    <t>763111112</t>
  </si>
  <si>
    <t>SDK příčka s izolací tl 100 mm jednoduchá kce CW a UW desky 1x GKB tl 12,5 mm</t>
  </si>
  <si>
    <t>763123131x</t>
  </si>
  <si>
    <t>SDK stěna předsazená - obklad stoupaček desky 1x GKBI tl 12,5 mm</t>
  </si>
  <si>
    <t>763123132</t>
  </si>
  <si>
    <t>SDK stěna předsazená jednoduchá kce UW a CW desky 1x GKBI tl 12,5</t>
  </si>
  <si>
    <t>763123132x</t>
  </si>
  <si>
    <t>SDK stěna předsazená před WC desky 1x GKBI tl 12,5</t>
  </si>
  <si>
    <t>763132310</t>
  </si>
  <si>
    <t>SDK podhled zavěšený dvouvrstvá kce profil CD desky GKBI tl 12,5 mm</t>
  </si>
  <si>
    <t>763135010</t>
  </si>
  <si>
    <t>SDK kazetový podhled minerální 600x600 mm</t>
  </si>
  <si>
    <t>998763403</t>
  </si>
  <si>
    <t>Přesun hmot pro sádrokartonové konstrukce v objektech v do 24 m</t>
  </si>
  <si>
    <t>Konstrukce klempířské</t>
  </si>
  <si>
    <t>764334270</t>
  </si>
  <si>
    <t>Lemování Pz plech zdí plochá krytina a krycí plech 2 díly rš 750 mm</t>
  </si>
  <si>
    <t>764334290</t>
  </si>
  <si>
    <t>Lemování Pz plech zdí plochá krytina a krycí plech 2 díly rš 1000 mm</t>
  </si>
  <si>
    <t>764342240</t>
  </si>
  <si>
    <t>Lemování Pz trub, konzol a držáků hladká krytina D do 200 mm</t>
  </si>
  <si>
    <t>764367200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</si>
</sst>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;\-#,##0.000"/>
    <numFmt numFmtId="165" formatCode="#,##0.00;\-#,##0.00"/>
    <numFmt numFmtId="166" formatCode="#"/>
    <numFmt numFmtId="167" formatCode="#,##0.0&quot;     &quot;"/>
    <numFmt numFmtId="168" formatCode="dd/mm/yy"/>
    <numFmt numFmtId="169" formatCode="#,##0.0"/>
    <numFmt numFmtId="170" formatCode="#,##0.00_ ;\-#,##0.00\ "/>
    <numFmt numFmtId="171" formatCode="_ &quot;Fr.&quot;\ * #,##0_ ;_ &quot;Fr.&quot;\ * \-#,##0_ ;_ &quot;Fr.&quot;\ * &quot;-&quot;_ ;_ @_ "/>
    <numFmt numFmtId="172" formatCode="_ * #,##0_ ;_ * \-#,##0_ ;_ * &quot;-&quot;_ ;_ @_ "/>
    <numFmt numFmtId="173" formatCode="_ &quot;Fr.&quot;\ * #,##0.00_ ;_ &quot;Fr.&quot;\ * \-#,##0.00_ ;_ &quot;Fr.&quot;\ * &quot;-&quot;??_ ;_ @_ "/>
    <numFmt numFmtId="174" formatCode="_ * #,##0.00_ ;_ * \-#,##0.00_ ;_ * &quot;-&quot;??_ ;_ @_ "/>
    <numFmt numFmtId="175" formatCode="#,##0.00\ _K_č"/>
    <numFmt numFmtId="176" formatCode="#,##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"/>
    <numFmt numFmtId="181" formatCode="0.00000"/>
    <numFmt numFmtId="182" formatCode="0.0"/>
    <numFmt numFmtId="183" formatCode="#,##0\ &quot;Kč&quot;"/>
    <numFmt numFmtId="184" formatCode="#,##0.00\ &quot;Kč&quot;"/>
  </numFmts>
  <fonts count="77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8"/>
      <name val="MS Sans Serif"/>
      <family val="0"/>
    </font>
    <font>
      <u val="single"/>
      <sz val="12"/>
      <color indexed="12"/>
      <name val="Formata"/>
      <family val="0"/>
    </font>
    <font>
      <u val="single"/>
      <sz val="12"/>
      <color indexed="36"/>
      <name val="Formata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name val="Helv"/>
      <family val="0"/>
    </font>
    <font>
      <sz val="8"/>
      <color indexed="8"/>
      <name val="Arial CE"/>
      <family val="2"/>
    </font>
    <font>
      <sz val="10"/>
      <name val="Arial"/>
      <family val="0"/>
    </font>
    <font>
      <b/>
      <sz val="24"/>
      <name val="Tahoma"/>
      <family val="0"/>
    </font>
    <font>
      <sz val="8"/>
      <color indexed="8"/>
      <name val=".HelveticaLightTTEE"/>
      <family val="2"/>
    </font>
    <font>
      <b/>
      <sz val="9"/>
      <color indexed="39"/>
      <name val="Arial CE"/>
      <family val="2"/>
    </font>
    <font>
      <sz val="14"/>
      <name val="Tahoma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name val="Times New Roman"/>
      <family val="1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 CE"/>
      <family val="2"/>
    </font>
    <font>
      <b/>
      <sz val="12"/>
      <name val="MS Sans Serif"/>
      <family val="0"/>
    </font>
    <font>
      <sz val="12"/>
      <name val="Arial CE"/>
      <family val="2"/>
    </font>
    <font>
      <sz val="12"/>
      <name val="MS Sans Serif"/>
      <family val="0"/>
    </font>
    <font>
      <i/>
      <sz val="8"/>
      <name val="MS Sans Serif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Formata"/>
      <family val="0"/>
    </font>
    <font>
      <sz val="12"/>
      <color indexed="8"/>
      <name val="formata"/>
      <family val="0"/>
    </font>
    <font>
      <b/>
      <sz val="10"/>
      <color indexed="8"/>
      <name val="Arial"/>
      <family val="2"/>
    </font>
    <font>
      <sz val="10"/>
      <name val="Formata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Times New Roman CE"/>
      <family val="1"/>
    </font>
    <font>
      <b/>
      <sz val="15"/>
      <name val="Arial"/>
      <family val="2"/>
    </font>
    <font>
      <sz val="13.5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3.5"/>
      <name val="MS Sans Serif"/>
      <family val="2"/>
    </font>
    <font>
      <b/>
      <sz val="17.5"/>
      <name val="Arial"/>
      <family val="2"/>
    </font>
    <font>
      <b/>
      <sz val="13"/>
      <name val="Arial CE"/>
      <family val="2"/>
    </font>
    <font>
      <b/>
      <sz val="16"/>
      <name val="Arial CE"/>
      <family val="0"/>
    </font>
    <font>
      <i/>
      <sz val="10"/>
      <name val="Arial CE"/>
      <family val="2"/>
    </font>
    <font>
      <b/>
      <i/>
      <sz val="9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9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Protection="0">
      <alignment/>
    </xf>
    <xf numFmtId="0" fontId="1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>
      <protection/>
    </xf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12" borderId="2" applyNumberFormat="0" applyAlignment="0" applyProtection="0"/>
    <xf numFmtId="0" fontId="16" fillId="0" borderId="3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>
      <alignment/>
      <protection/>
    </xf>
    <xf numFmtId="0" fontId="3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0">
      <alignment/>
      <protection/>
    </xf>
    <xf numFmtId="0" fontId="19" fillId="0" borderId="7">
      <alignment vertical="center" wrapText="1"/>
      <protection locked="0"/>
    </xf>
    <xf numFmtId="0" fontId="20" fillId="0" borderId="7">
      <alignment horizontal="justify" vertical="center" wrapText="1"/>
      <protection locked="0"/>
    </xf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1" fillId="0" borderId="0" applyNumberFormat="0">
      <alignment/>
      <protection/>
    </xf>
    <xf numFmtId="0" fontId="9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11" fillId="13" borderId="0">
      <alignment horizontal="left"/>
      <protection/>
    </xf>
    <xf numFmtId="0" fontId="23" fillId="14" borderId="0">
      <alignment/>
      <protection/>
    </xf>
    <xf numFmtId="0" fontId="35" fillId="0" borderId="0" applyNumberFormat="0" applyFill="0" applyBorder="0" applyAlignment="0" applyProtection="0"/>
    <xf numFmtId="0" fontId="11" fillId="0" borderId="0">
      <alignment/>
      <protection/>
    </xf>
    <xf numFmtId="169" fontId="24" fillId="0" borderId="10">
      <alignment horizontal="right" vertical="center"/>
      <protection/>
    </xf>
    <xf numFmtId="0" fontId="37" fillId="7" borderId="11" applyNumberFormat="0" applyAlignment="0" applyProtection="0"/>
    <xf numFmtId="0" fontId="38" fillId="15" borderId="11" applyNumberFormat="0" applyAlignment="0" applyProtection="0"/>
    <xf numFmtId="0" fontId="39" fillId="15" borderId="12" applyNumberFormat="0" applyAlignment="0" applyProtection="0"/>
    <xf numFmtId="0" fontId="40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0" fillId="0" borderId="0">
      <alignment/>
      <protection/>
    </xf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</cellStyleXfs>
  <cellXfs count="555"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right" vertical="top" wrapText="1"/>
    </xf>
    <xf numFmtId="165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right" vertical="top" wrapText="1"/>
    </xf>
    <xf numFmtId="165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4" fontId="0" fillId="0" borderId="0" xfId="0" applyFill="1" applyAlignment="1">
      <alignment horizontal="right" vertical="top"/>
    </xf>
    <xf numFmtId="165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right" vertical="top" wrapText="1"/>
    </xf>
    <xf numFmtId="165" fontId="4" fillId="0" borderId="0" xfId="0" applyFont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Font="1" applyFill="1" applyBorder="1" applyAlignment="1">
      <alignment horizontal="right" vertical="top" wrapText="1"/>
    </xf>
    <xf numFmtId="165" fontId="5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Font="1" applyFill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right" vertical="top" wrapText="1"/>
    </xf>
    <xf numFmtId="165" fontId="3" fillId="0" borderId="0" xfId="0" applyFont="1" applyBorder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164" fontId="7" fillId="0" borderId="0" xfId="0" applyFont="1" applyFill="1" applyAlignment="1">
      <alignment horizontal="right" vertical="top" wrapText="1"/>
    </xf>
    <xf numFmtId="165" fontId="7" fillId="0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44" fillId="0" borderId="0" xfId="0" applyFont="1" applyFill="1" applyAlignment="1">
      <alignment horizontal="left" vertical="top" wrapText="1"/>
    </xf>
    <xf numFmtId="164" fontId="44" fillId="0" borderId="0" xfId="0" applyFont="1" applyFill="1" applyAlignment="1">
      <alignment horizontal="right" vertical="top"/>
    </xf>
    <xf numFmtId="165" fontId="44" fillId="0" borderId="0" xfId="0" applyFont="1" applyFill="1" applyAlignment="1">
      <alignment horizontal="right" vertical="top"/>
    </xf>
    <xf numFmtId="3" fontId="44" fillId="0" borderId="0" xfId="0" applyNumberFormat="1" applyFont="1" applyFill="1" applyAlignment="1">
      <alignment horizontal="right" vertical="top"/>
    </xf>
    <xf numFmtId="0" fontId="41" fillId="0" borderId="0" xfId="0" applyFont="1" applyFill="1" applyBorder="1" applyAlignment="1">
      <alignment horizontal="left" vertical="top" wrapText="1"/>
    </xf>
    <xf numFmtId="164" fontId="41" fillId="0" borderId="0" xfId="0" applyFont="1" applyFill="1" applyBorder="1" applyAlignment="1">
      <alignment horizontal="right" vertical="top" wrapText="1"/>
    </xf>
    <xf numFmtId="3" fontId="41" fillId="0" borderId="0" xfId="0" applyNumberFormat="1" applyFont="1" applyFill="1" applyBorder="1" applyAlignment="1">
      <alignment horizontal="right" vertical="top" wrapText="1"/>
    </xf>
    <xf numFmtId="0" fontId="45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6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 applyProtection="1">
      <alignment vertical="top" wrapText="1"/>
      <protection/>
    </xf>
    <xf numFmtId="0" fontId="47" fillId="0" borderId="0" xfId="0" applyFont="1" applyBorder="1" applyAlignment="1" applyProtection="1">
      <alignment horizontal="left" wrapText="1"/>
      <protection/>
    </xf>
    <xf numFmtId="3" fontId="46" fillId="0" borderId="0" xfId="0" applyNumberFormat="1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166" fontId="46" fillId="0" borderId="0" xfId="0" applyNumberFormat="1" applyFont="1" applyBorder="1" applyAlignment="1" applyProtection="1">
      <alignment horizontal="center" vertical="top" wrapText="1"/>
      <protection/>
    </xf>
    <xf numFmtId="0" fontId="50" fillId="0" borderId="0" xfId="0" applyFont="1" applyBorder="1" applyAlignment="1" applyProtection="1">
      <alignment vertical="top" wrapText="1"/>
      <protection/>
    </xf>
    <xf numFmtId="0" fontId="51" fillId="0" borderId="0" xfId="0" applyFont="1" applyBorder="1" applyAlignment="1">
      <alignment/>
    </xf>
    <xf numFmtId="0" fontId="52" fillId="0" borderId="0" xfId="0" applyFont="1" applyBorder="1" applyAlignment="1" applyProtection="1">
      <alignment vertical="top" wrapText="1"/>
      <protection/>
    </xf>
    <xf numFmtId="14" fontId="52" fillId="0" borderId="0" xfId="0" applyNumberFormat="1" applyFont="1" applyBorder="1" applyAlignment="1" applyProtection="1">
      <alignment vertical="top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167" fontId="50" fillId="0" borderId="10" xfId="0" applyNumberFormat="1" applyFont="1" applyBorder="1" applyAlignment="1" applyProtection="1">
      <alignment horizontal="center" vertical="center" wrapText="1"/>
      <protection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166" fontId="50" fillId="0" borderId="10" xfId="0" applyNumberFormat="1" applyFont="1" applyBorder="1" applyAlignment="1" applyProtection="1">
      <alignment horizontal="center" vertical="center"/>
      <protection/>
    </xf>
    <xf numFmtId="1" fontId="53" fillId="0" borderId="14" xfId="0" applyNumberFormat="1" applyFont="1" applyBorder="1" applyAlignment="1" applyProtection="1">
      <alignment horizontal="center" vertical="center" wrapText="1"/>
      <protection/>
    </xf>
    <xf numFmtId="1" fontId="54" fillId="0" borderId="0" xfId="0" applyNumberFormat="1" applyFont="1" applyBorder="1" applyAlignment="1" applyProtection="1">
      <alignment vertical="top" wrapText="1"/>
      <protection/>
    </xf>
    <xf numFmtId="1" fontId="53" fillId="0" borderId="0" xfId="0" applyNumberFormat="1" applyFont="1" applyBorder="1" applyAlignment="1" applyProtection="1">
      <alignment horizontal="center" vertical="top" wrapText="1"/>
      <protection/>
    </xf>
    <xf numFmtId="1" fontId="53" fillId="0" borderId="15" xfId="0" applyNumberFormat="1" applyFont="1" applyBorder="1" applyAlignment="1" applyProtection="1">
      <alignment horizontal="center" vertical="top" wrapText="1"/>
      <protection/>
    </xf>
    <xf numFmtId="1" fontId="53" fillId="0" borderId="0" xfId="0" applyNumberFormat="1" applyFont="1" applyBorder="1" applyAlignment="1" applyProtection="1">
      <alignment vertical="top" wrapText="1"/>
      <protection/>
    </xf>
    <xf numFmtId="1" fontId="53" fillId="20" borderId="16" xfId="0" applyNumberFormat="1" applyFont="1" applyFill="1" applyBorder="1" applyAlignment="1" applyProtection="1">
      <alignment horizontal="center" vertical="center"/>
      <protection/>
    </xf>
    <xf numFmtId="1" fontId="54" fillId="20" borderId="17" xfId="0" applyNumberFormat="1" applyFont="1" applyFill="1" applyBorder="1" applyAlignment="1" applyProtection="1">
      <alignment wrapText="1"/>
      <protection/>
    </xf>
    <xf numFmtId="1" fontId="53" fillId="20" borderId="17" xfId="0" applyNumberFormat="1" applyFont="1" applyFill="1" applyBorder="1" applyAlignment="1" applyProtection="1">
      <alignment horizontal="center" vertical="center"/>
      <protection/>
    </xf>
    <xf numFmtId="1" fontId="53" fillId="20" borderId="17" xfId="0" applyNumberFormat="1" applyFont="1" applyFill="1" applyBorder="1" applyAlignment="1" applyProtection="1">
      <alignment horizontal="center" vertical="center"/>
      <protection locked="0"/>
    </xf>
    <xf numFmtId="1" fontId="54" fillId="20" borderId="18" xfId="0" applyNumberFormat="1" applyFont="1" applyFill="1" applyBorder="1" applyAlignment="1" applyProtection="1">
      <alignment horizontal="center" vertical="center"/>
      <protection/>
    </xf>
    <xf numFmtId="1" fontId="53" fillId="21" borderId="0" xfId="0" applyNumberFormat="1" applyFont="1" applyFill="1" applyBorder="1" applyAlignment="1" applyProtection="1">
      <alignment horizontal="center" vertical="center"/>
      <protection/>
    </xf>
    <xf numFmtId="1" fontId="54" fillId="21" borderId="0" xfId="0" applyNumberFormat="1" applyFont="1" applyFill="1" applyBorder="1" applyAlignment="1" applyProtection="1">
      <alignment wrapText="1"/>
      <protection/>
    </xf>
    <xf numFmtId="1" fontId="53" fillId="21" borderId="0" xfId="0" applyNumberFormat="1" applyFont="1" applyFill="1" applyBorder="1" applyAlignment="1" applyProtection="1">
      <alignment horizontal="center" vertical="center"/>
      <protection locked="0"/>
    </xf>
    <xf numFmtId="1" fontId="54" fillId="21" borderId="0" xfId="0" applyNumberFormat="1" applyFont="1" applyFill="1" applyBorder="1" applyAlignment="1" applyProtection="1">
      <alignment horizontal="center" vertical="center"/>
      <protection/>
    </xf>
    <xf numFmtId="0" fontId="46" fillId="21" borderId="0" xfId="0" applyFont="1" applyFill="1" applyBorder="1" applyAlignment="1" applyProtection="1">
      <alignment vertical="top" wrapText="1"/>
      <protection/>
    </xf>
    <xf numFmtId="1" fontId="53" fillId="0" borderId="0" xfId="0" applyNumberFormat="1" applyFont="1" applyBorder="1" applyAlignment="1" applyProtection="1">
      <alignment horizontal="center" vertical="center" wrapText="1"/>
      <protection/>
    </xf>
    <xf numFmtId="1" fontId="55" fillId="0" borderId="0" xfId="0" applyNumberFormat="1" applyFont="1" applyBorder="1" applyAlignment="1" applyProtection="1">
      <alignment vertical="center" wrapText="1"/>
      <protection/>
    </xf>
    <xf numFmtId="1" fontId="55" fillId="0" borderId="0" xfId="0" applyNumberFormat="1" applyFont="1" applyBorder="1" applyAlignment="1" applyProtection="1">
      <alignment horizontal="center" vertical="top" wrapText="1"/>
      <protection/>
    </xf>
    <xf numFmtId="1" fontId="54" fillId="0" borderId="0" xfId="0" applyNumberFormat="1" applyFont="1" applyBorder="1" applyAlignment="1" applyProtection="1">
      <alignment horizontal="center" vertical="top" wrapText="1"/>
      <protection/>
    </xf>
    <xf numFmtId="0" fontId="53" fillId="0" borderId="19" xfId="0" applyNumberFormat="1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left" wrapText="1" shrinkToFit="1"/>
      <protection/>
    </xf>
    <xf numFmtId="1" fontId="53" fillId="0" borderId="20" xfId="0" applyNumberFormat="1" applyFont="1" applyBorder="1" applyAlignment="1" applyProtection="1">
      <alignment horizontal="center" shrinkToFit="1"/>
      <protection/>
    </xf>
    <xf numFmtId="1" fontId="53" fillId="0" borderId="21" xfId="0" applyNumberFormat="1" applyFont="1" applyBorder="1" applyAlignment="1" applyProtection="1">
      <alignment horizontal="center" shrinkToFit="1"/>
      <protection/>
    </xf>
    <xf numFmtId="0" fontId="49" fillId="0" borderId="0" xfId="0" applyFont="1" applyAlignment="1">
      <alignment shrinkToFit="1"/>
    </xf>
    <xf numFmtId="1" fontId="53" fillId="0" borderId="0" xfId="0" applyNumberFormat="1" applyFont="1" applyBorder="1" applyAlignment="1" applyProtection="1">
      <alignment horizontal="center" shrinkToFit="1"/>
      <protection/>
    </xf>
    <xf numFmtId="0" fontId="52" fillId="0" borderId="0" xfId="0" applyFont="1" applyBorder="1" applyAlignment="1" applyProtection="1">
      <alignment vertical="top" wrapText="1" shrinkToFit="1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left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1" fontId="56" fillId="0" borderId="0" xfId="0" applyNumberFormat="1" applyFont="1" applyFill="1" applyBorder="1" applyAlignment="1" applyProtection="1">
      <alignment horizontal="center" wrapText="1"/>
      <protection/>
    </xf>
    <xf numFmtId="1" fontId="56" fillId="0" borderId="15" xfId="0" applyNumberFormat="1" applyFont="1" applyFill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vertical="top" wrapText="1"/>
      <protection/>
    </xf>
    <xf numFmtId="1" fontId="56" fillId="0" borderId="15" xfId="0" applyNumberFormat="1" applyFont="1" applyBorder="1" applyAlignment="1" applyProtection="1">
      <alignment horizontal="center" wrapText="1"/>
      <protection/>
    </xf>
    <xf numFmtId="0" fontId="56" fillId="0" borderId="14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top" wrapTex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53" fillId="0" borderId="14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3" fontId="53" fillId="0" borderId="0" xfId="0" applyNumberFormat="1" applyFont="1" applyBorder="1" applyAlignment="1" applyProtection="1">
      <alignment horizontal="center" wrapText="1"/>
      <protection/>
    </xf>
    <xf numFmtId="1" fontId="53" fillId="0" borderId="15" xfId="0" applyNumberFormat="1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vertical="top" wrapText="1"/>
      <protection/>
    </xf>
    <xf numFmtId="1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/>
      <protection/>
    </xf>
    <xf numFmtId="3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vertical="top" wrapText="1"/>
      <protection/>
    </xf>
    <xf numFmtId="1" fontId="53" fillId="0" borderId="0" xfId="0" applyNumberFormat="1" applyFont="1" applyFill="1" applyBorder="1" applyAlignment="1" applyProtection="1">
      <alignment horizontal="center"/>
      <protection/>
    </xf>
    <xf numFmtId="1" fontId="53" fillId="0" borderId="0" xfId="0" applyNumberFormat="1" applyFont="1" applyBorder="1" applyAlignment="1" applyProtection="1">
      <alignment horizontal="center" wrapText="1"/>
      <protection/>
    </xf>
    <xf numFmtId="0" fontId="52" fillId="0" borderId="14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1" fontId="52" fillId="0" borderId="0" xfId="0" applyNumberFormat="1" applyFont="1" applyFill="1" applyBorder="1" applyAlignment="1" applyProtection="1">
      <alignment horizontal="center" wrapText="1"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center" wrapText="1"/>
      <protection/>
    </xf>
    <xf numFmtId="1" fontId="53" fillId="0" borderId="0" xfId="0" applyNumberFormat="1" applyFont="1" applyFill="1" applyBorder="1" applyAlignment="1" applyProtection="1">
      <alignment horizontal="center" wrapText="1"/>
      <protection/>
    </xf>
    <xf numFmtId="1" fontId="53" fillId="0" borderId="15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>
      <alignment/>
    </xf>
    <xf numFmtId="0" fontId="53" fillId="0" borderId="0" xfId="0" applyFont="1" applyFill="1" applyBorder="1" applyAlignment="1" applyProtection="1">
      <alignment vertical="top" wrapText="1"/>
      <protection/>
    </xf>
    <xf numFmtId="1" fontId="53" fillId="0" borderId="16" xfId="0" applyNumberFormat="1" applyFont="1" applyFill="1" applyBorder="1" applyAlignment="1" applyProtection="1">
      <alignment horizontal="center" vertical="center" wrapText="1"/>
      <protection/>
    </xf>
    <xf numFmtId="1" fontId="53" fillId="0" borderId="17" xfId="0" applyNumberFormat="1" applyFont="1" applyFill="1" applyBorder="1" applyAlignment="1" applyProtection="1">
      <alignment vertical="top" wrapText="1"/>
      <protection/>
    </xf>
    <xf numFmtId="1" fontId="53" fillId="0" borderId="17" xfId="0" applyNumberFormat="1" applyFont="1" applyFill="1" applyBorder="1" applyAlignment="1" applyProtection="1">
      <alignment horizontal="center" vertical="top" wrapText="1"/>
      <protection/>
    </xf>
    <xf numFmtId="1" fontId="54" fillId="0" borderId="18" xfId="0" applyNumberFormat="1" applyFont="1" applyFill="1" applyBorder="1" applyAlignment="1" applyProtection="1">
      <alignment horizontal="center" vertical="top" wrapText="1"/>
      <protection/>
    </xf>
    <xf numFmtId="0" fontId="53" fillId="0" borderId="20" xfId="0" applyFont="1" applyBorder="1" applyAlignment="1" applyProtection="1">
      <alignment wrapText="1"/>
      <protection/>
    </xf>
    <xf numFmtId="0" fontId="53" fillId="0" borderId="20" xfId="0" applyFont="1" applyBorder="1" applyAlignment="1" applyProtection="1">
      <alignment horizontal="center" wrapText="1"/>
      <protection/>
    </xf>
    <xf numFmtId="1" fontId="53" fillId="0" borderId="20" xfId="0" applyNumberFormat="1" applyFont="1" applyBorder="1" applyAlignment="1" applyProtection="1">
      <alignment horizontal="center" wrapText="1"/>
      <protection/>
    </xf>
    <xf numFmtId="1" fontId="53" fillId="0" borderId="21" xfId="0" applyNumberFormat="1" applyFont="1" applyBorder="1" applyAlignment="1" applyProtection="1">
      <alignment horizontal="center" wrapText="1"/>
      <protection/>
    </xf>
    <xf numFmtId="1" fontId="53" fillId="0" borderId="0" xfId="0" applyNumberFormat="1" applyFont="1" applyBorder="1" applyAlignment="1" applyProtection="1">
      <alignment wrapText="1"/>
      <protection/>
    </xf>
    <xf numFmtId="1" fontId="52" fillId="0" borderId="0" xfId="0" applyNumberFormat="1" applyFont="1" applyBorder="1" applyAlignment="1" applyProtection="1">
      <alignment vertical="top" wrapText="1"/>
      <protection/>
    </xf>
    <xf numFmtId="1" fontId="52" fillId="0" borderId="0" xfId="0" applyNumberFormat="1" applyFont="1" applyBorder="1" applyAlignment="1" applyProtection="1">
      <alignment horizontal="center" wrapText="1"/>
      <protection/>
    </xf>
    <xf numFmtId="3" fontId="53" fillId="0" borderId="0" xfId="0" applyNumberFormat="1" applyFont="1" applyFill="1" applyBorder="1" applyAlignment="1" applyProtection="1">
      <alignment horizontal="center"/>
      <protection/>
    </xf>
    <xf numFmtId="1" fontId="52" fillId="0" borderId="15" xfId="0" applyNumberFormat="1" applyFont="1" applyBorder="1" applyAlignment="1" applyProtection="1">
      <alignment horizontal="center" wrapText="1"/>
      <protection/>
    </xf>
    <xf numFmtId="0" fontId="56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52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52" fillId="0" borderId="0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>
      <alignment/>
    </xf>
    <xf numFmtId="1" fontId="53" fillId="21" borderId="0" xfId="0" applyNumberFormat="1" applyFont="1" applyFill="1" applyBorder="1" applyAlignment="1" applyProtection="1">
      <alignment horizontal="center" vertical="center" wrapText="1"/>
      <protection/>
    </xf>
    <xf numFmtId="1" fontId="53" fillId="21" borderId="0" xfId="0" applyNumberFormat="1" applyFont="1" applyFill="1" applyBorder="1" applyAlignment="1" applyProtection="1">
      <alignment vertical="top" wrapText="1"/>
      <protection/>
    </xf>
    <xf numFmtId="1" fontId="53" fillId="21" borderId="0" xfId="0" applyNumberFormat="1" applyFont="1" applyFill="1" applyBorder="1" applyAlignment="1" applyProtection="1">
      <alignment horizontal="center" vertical="top" wrapText="1"/>
      <protection/>
    </xf>
    <xf numFmtId="1" fontId="54" fillId="21" borderId="0" xfId="0" applyNumberFormat="1" applyFont="1" applyFill="1" applyBorder="1" applyAlignment="1" applyProtection="1">
      <alignment horizontal="center" vertical="top" wrapText="1"/>
      <protection/>
    </xf>
    <xf numFmtId="1" fontId="53" fillId="0" borderId="0" xfId="0" applyNumberFormat="1" applyFont="1" applyBorder="1" applyAlignment="1" applyProtection="1">
      <alignment horizontal="center" vertical="center"/>
      <protection/>
    </xf>
    <xf numFmtId="1" fontId="55" fillId="0" borderId="0" xfId="0" applyNumberFormat="1" applyFont="1" applyBorder="1" applyAlignment="1" applyProtection="1">
      <alignment horizontal="center" vertical="center"/>
      <protection locked="0"/>
    </xf>
    <xf numFmtId="1" fontId="54" fillId="0" borderId="0" xfId="0" applyNumberFormat="1" applyFont="1" applyBorder="1" applyAlignment="1" applyProtection="1">
      <alignment horizontal="center" vertical="center"/>
      <protection/>
    </xf>
    <xf numFmtId="1" fontId="53" fillId="0" borderId="19" xfId="0" applyNumberFormat="1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wrapText="1"/>
      <protection/>
    </xf>
    <xf numFmtId="1" fontId="53" fillId="0" borderId="20" xfId="0" applyNumberFormat="1" applyFont="1" applyBorder="1" applyAlignment="1" applyProtection="1">
      <alignment horizontal="center" vertical="center"/>
      <protection/>
    </xf>
    <xf numFmtId="1" fontId="55" fillId="0" borderId="20" xfId="0" applyNumberFormat="1" applyFont="1" applyBorder="1" applyAlignment="1" applyProtection="1">
      <alignment horizontal="center" vertical="center"/>
      <protection locked="0"/>
    </xf>
    <xf numFmtId="1" fontId="54" fillId="0" borderId="21" xfId="0" applyNumberFormat="1" applyFont="1" applyBorder="1" applyAlignment="1" applyProtection="1">
      <alignment horizontal="center" vertical="center"/>
      <protection/>
    </xf>
    <xf numFmtId="1" fontId="53" fillId="0" borderId="14" xfId="0" applyNumberFormat="1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wrapText="1"/>
      <protection/>
    </xf>
    <xf numFmtId="1" fontId="54" fillId="0" borderId="15" xfId="0" applyNumberFormat="1" applyFont="1" applyBorder="1" applyAlignment="1" applyProtection="1">
      <alignment horizontal="center" vertical="center"/>
      <protection/>
    </xf>
    <xf numFmtId="1" fontId="56" fillId="0" borderId="0" xfId="0" applyNumberFormat="1" applyFont="1" applyFill="1" applyBorder="1" applyAlignment="1" applyProtection="1">
      <alignment wrapText="1"/>
      <protection/>
    </xf>
    <xf numFmtId="3" fontId="53" fillId="0" borderId="0" xfId="0" applyNumberFormat="1" applyFont="1" applyFill="1" applyBorder="1" applyAlignment="1" applyProtection="1">
      <alignment horizontal="center" wrapText="1"/>
      <protection/>
    </xf>
    <xf numFmtId="0" fontId="56" fillId="0" borderId="0" xfId="0" applyFont="1" applyBorder="1" applyAlignment="1">
      <alignment horizontal="left" wrapText="1"/>
    </xf>
    <xf numFmtId="1" fontId="53" fillId="0" borderId="16" xfId="0" applyNumberFormat="1" applyFont="1" applyFill="1" applyBorder="1" applyAlignment="1" applyProtection="1">
      <alignment horizontal="center" vertical="center"/>
      <protection/>
    </xf>
    <xf numFmtId="1" fontId="53" fillId="0" borderId="17" xfId="0" applyNumberFormat="1" applyFont="1" applyFill="1" applyBorder="1" applyAlignment="1" applyProtection="1">
      <alignment wrapText="1"/>
      <protection/>
    </xf>
    <xf numFmtId="1" fontId="53" fillId="0" borderId="17" xfId="0" applyNumberFormat="1" applyFont="1" applyFill="1" applyBorder="1" applyAlignment="1" applyProtection="1">
      <alignment horizontal="center" vertical="center"/>
      <protection/>
    </xf>
    <xf numFmtId="1" fontId="53" fillId="0" borderId="17" xfId="0" applyNumberFormat="1" applyFont="1" applyFill="1" applyBorder="1" applyAlignment="1" applyProtection="1">
      <alignment horizontal="center" vertical="center"/>
      <protection locked="0"/>
    </xf>
    <xf numFmtId="1" fontId="54" fillId="0" borderId="18" xfId="0" applyNumberFormat="1" applyFont="1" applyFill="1" applyBorder="1" applyAlignment="1" applyProtection="1">
      <alignment horizontal="center" vertical="center"/>
      <protection/>
    </xf>
    <xf numFmtId="1" fontId="53" fillId="21" borderId="0" xfId="0" applyNumberFormat="1" applyFont="1" applyFill="1" applyBorder="1" applyAlignment="1" applyProtection="1">
      <alignment wrapText="1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5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61" fillId="0" borderId="0" xfId="0" applyFont="1" applyAlignment="1">
      <alignment vertical="top"/>
    </xf>
    <xf numFmtId="1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0" fillId="0" borderId="0" xfId="61">
      <alignment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0" fillId="0" borderId="0" xfId="61" applyNumberFormat="1">
      <alignment/>
      <protection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4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4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4" fontId="62" fillId="0" borderId="0" xfId="0" applyNumberFormat="1" applyFont="1" applyAlignment="1">
      <alignment horizontal="right"/>
    </xf>
    <xf numFmtId="168" fontId="62" fillId="0" borderId="0" xfId="0" applyNumberFormat="1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4" fontId="62" fillId="0" borderId="10" xfId="0" applyNumberFormat="1" applyFont="1" applyBorder="1" applyAlignment="1">
      <alignment horizontal="center"/>
    </xf>
    <xf numFmtId="3" fontId="62" fillId="0" borderId="10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3" fontId="62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62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/>
    </xf>
    <xf numFmtId="4" fontId="62" fillId="0" borderId="0" xfId="0" applyNumberFormat="1" applyFont="1" applyBorder="1" applyAlignment="1">
      <alignment horizontal="center" vertical="top"/>
    </xf>
    <xf numFmtId="3" fontId="62" fillId="0" borderId="0" xfId="0" applyNumberFormat="1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62" fillId="0" borderId="17" xfId="0" applyFont="1" applyBorder="1" applyAlignment="1">
      <alignment vertical="top" wrapText="1"/>
    </xf>
    <xf numFmtId="0" fontId="62" fillId="0" borderId="17" xfId="0" applyFont="1" applyBorder="1" applyAlignment="1">
      <alignment horizontal="center" vertical="top"/>
    </xf>
    <xf numFmtId="4" fontId="62" fillId="0" borderId="17" xfId="0" applyNumberFormat="1" applyFont="1" applyBorder="1" applyAlignment="1">
      <alignment horizontal="center" vertical="top"/>
    </xf>
    <xf numFmtId="3" fontId="62" fillId="0" borderId="17" xfId="0" applyNumberFormat="1" applyFont="1" applyBorder="1" applyAlignment="1">
      <alignment horizontal="right" vertical="top"/>
    </xf>
    <xf numFmtId="0" fontId="62" fillId="0" borderId="22" xfId="0" applyFont="1" applyBorder="1" applyAlignment="1">
      <alignment wrapText="1"/>
    </xf>
    <xf numFmtId="0" fontId="62" fillId="0" borderId="22" xfId="0" applyFont="1" applyBorder="1" applyAlignment="1">
      <alignment horizontal="center" vertical="top"/>
    </xf>
    <xf numFmtId="4" fontId="62" fillId="0" borderId="22" xfId="0" applyNumberFormat="1" applyFont="1" applyBorder="1" applyAlignment="1">
      <alignment horizontal="center" vertical="top"/>
    </xf>
    <xf numFmtId="3" fontId="62" fillId="0" borderId="22" xfId="0" applyNumberFormat="1" applyFont="1" applyBorder="1" applyAlignment="1">
      <alignment horizontal="right" vertical="top"/>
    </xf>
    <xf numFmtId="0" fontId="62" fillId="0" borderId="22" xfId="0" applyFont="1" applyBorder="1" applyAlignment="1">
      <alignment vertical="top" wrapText="1"/>
    </xf>
    <xf numFmtId="4" fontId="62" fillId="0" borderId="22" xfId="0" applyNumberFormat="1" applyFont="1" applyBorder="1" applyAlignment="1">
      <alignment vertical="top"/>
    </xf>
    <xf numFmtId="3" fontId="62" fillId="0" borderId="22" xfId="0" applyNumberFormat="1" applyFont="1" applyBorder="1" applyAlignment="1">
      <alignment vertical="top"/>
    </xf>
    <xf numFmtId="0" fontId="63" fillId="0" borderId="0" xfId="0" applyFont="1" applyBorder="1" applyAlignment="1">
      <alignment horizontal="left" vertical="top"/>
    </xf>
    <xf numFmtId="0" fontId="63" fillId="0" borderId="22" xfId="0" applyFont="1" applyBorder="1" applyAlignment="1">
      <alignment wrapText="1"/>
    </xf>
    <xf numFmtId="0" fontId="63" fillId="0" borderId="22" xfId="0" applyFont="1" applyBorder="1" applyAlignment="1">
      <alignment horizontal="center" vertical="top"/>
    </xf>
    <xf numFmtId="4" fontId="63" fillId="0" borderId="22" xfId="0" applyNumberFormat="1" applyFont="1" applyBorder="1" applyAlignment="1">
      <alignment horizontal="center" vertical="top"/>
    </xf>
    <xf numFmtId="3" fontId="63" fillId="0" borderId="22" xfId="0" applyNumberFormat="1" applyFont="1" applyBorder="1" applyAlignment="1">
      <alignment horizontal="right" vertical="top"/>
    </xf>
    <xf numFmtId="0" fontId="63" fillId="0" borderId="0" xfId="0" applyFont="1" applyBorder="1" applyAlignment="1">
      <alignment/>
    </xf>
    <xf numFmtId="0" fontId="62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 vertical="top"/>
    </xf>
    <xf numFmtId="4" fontId="62" fillId="0" borderId="20" xfId="0" applyNumberFormat="1" applyFont="1" applyBorder="1" applyAlignment="1">
      <alignment horizontal="center" vertical="top"/>
    </xf>
    <xf numFmtId="3" fontId="62" fillId="0" borderId="20" xfId="0" applyNumberFormat="1" applyFont="1" applyBorder="1" applyAlignment="1">
      <alignment horizontal="right" vertical="top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vertical="top" wrapText="1"/>
    </xf>
    <xf numFmtId="4" fontId="62" fillId="0" borderId="0" xfId="0" applyNumberFormat="1" applyFont="1" applyBorder="1" applyAlignment="1">
      <alignment vertical="top"/>
    </xf>
    <xf numFmtId="3" fontId="62" fillId="0" borderId="0" xfId="0" applyNumberFormat="1" applyFont="1" applyBorder="1" applyAlignment="1">
      <alignment vertical="top"/>
    </xf>
    <xf numFmtId="0" fontId="66" fillId="0" borderId="0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63" fillId="0" borderId="0" xfId="0" applyFont="1" applyBorder="1" applyAlignment="1">
      <alignment horizontal="left" vertical="top"/>
    </xf>
    <xf numFmtId="0" fontId="63" fillId="0" borderId="17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/>
    </xf>
    <xf numFmtId="4" fontId="63" fillId="0" borderId="17" xfId="0" applyNumberFormat="1" applyFont="1" applyBorder="1" applyAlignment="1">
      <alignment vertical="top"/>
    </xf>
    <xf numFmtId="3" fontId="63" fillId="0" borderId="17" xfId="0" applyNumberFormat="1" applyFont="1" applyBorder="1" applyAlignment="1">
      <alignment vertical="top"/>
    </xf>
    <xf numFmtId="0" fontId="63" fillId="0" borderId="0" xfId="0" applyFont="1" applyBorder="1" applyAlignment="1">
      <alignment/>
    </xf>
    <xf numFmtId="4" fontId="62" fillId="0" borderId="17" xfId="0" applyNumberFormat="1" applyFont="1" applyBorder="1" applyAlignment="1">
      <alignment vertical="top"/>
    </xf>
    <xf numFmtId="3" fontId="62" fillId="0" borderId="17" xfId="0" applyNumberFormat="1" applyFont="1" applyBorder="1" applyAlignment="1">
      <alignment vertical="top"/>
    </xf>
    <xf numFmtId="0" fontId="63" fillId="0" borderId="0" xfId="0" applyFont="1" applyBorder="1" applyAlignment="1">
      <alignment horizontal="center" vertical="top"/>
    </xf>
    <xf numFmtId="4" fontId="63" fillId="0" borderId="0" xfId="0" applyNumberFormat="1" applyFont="1" applyBorder="1" applyAlignment="1">
      <alignment horizontal="center" vertical="top"/>
    </xf>
    <xf numFmtId="3" fontId="65" fillId="0" borderId="0" xfId="0" applyNumberFormat="1" applyFont="1" applyBorder="1" applyAlignment="1">
      <alignment horizontal="right" vertical="top"/>
    </xf>
    <xf numFmtId="0" fontId="62" fillId="0" borderId="0" xfId="0" applyFont="1" applyAlignment="1">
      <alignment horizontal="left" vertical="top"/>
    </xf>
    <xf numFmtId="0" fontId="63" fillId="0" borderId="0" xfId="0" applyFont="1" applyAlignment="1">
      <alignment vertical="top" wrapText="1"/>
    </xf>
    <xf numFmtId="0" fontId="62" fillId="0" borderId="0" xfId="0" applyFont="1" applyAlignment="1">
      <alignment horizontal="center" vertical="top"/>
    </xf>
    <xf numFmtId="4" fontId="62" fillId="0" borderId="0" xfId="0" applyNumberFormat="1" applyFont="1" applyAlignment="1">
      <alignment vertical="top"/>
    </xf>
    <xf numFmtId="3" fontId="62" fillId="0" borderId="0" xfId="0" applyNumberFormat="1" applyFont="1" applyAlignment="1">
      <alignment vertical="top"/>
    </xf>
    <xf numFmtId="0" fontId="62" fillId="0" borderId="0" xfId="0" applyFont="1" applyAlignment="1">
      <alignment vertical="top" wrapText="1"/>
    </xf>
    <xf numFmtId="49" fontId="62" fillId="0" borderId="0" xfId="0" applyNumberFormat="1" applyFont="1" applyAlignment="1">
      <alignment horizontal="left" vertical="top"/>
    </xf>
    <xf numFmtId="0" fontId="63" fillId="0" borderId="0" xfId="0" applyFont="1" applyAlignment="1">
      <alignment horizontal="center"/>
    </xf>
    <xf numFmtId="4" fontId="63" fillId="0" borderId="0" xfId="0" applyNumberFormat="1" applyFont="1" applyAlignment="1">
      <alignment/>
    </xf>
    <xf numFmtId="3" fontId="63" fillId="0" borderId="0" xfId="0" applyNumberFormat="1" applyFont="1" applyAlignment="1">
      <alignment vertical="top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center" vertical="top" wrapText="1"/>
    </xf>
    <xf numFmtId="4" fontId="62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 vertical="top" wrapText="1"/>
    </xf>
    <xf numFmtId="0" fontId="62" fillId="0" borderId="0" xfId="0" applyFont="1" applyAlignment="1">
      <alignment horizontal="center" wrapText="1"/>
    </xf>
    <xf numFmtId="4" fontId="62" fillId="0" borderId="0" xfId="0" applyNumberFormat="1" applyFont="1" applyAlignment="1">
      <alignment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  <xf numFmtId="4" fontId="63" fillId="0" borderId="0" xfId="0" applyNumberFormat="1" applyFont="1" applyAlignment="1">
      <alignment wrapText="1"/>
    </xf>
    <xf numFmtId="3" fontId="63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4" fontId="62" fillId="0" borderId="0" xfId="0" applyNumberFormat="1" applyFont="1" applyAlignment="1">
      <alignment/>
    </xf>
    <xf numFmtId="3" fontId="62" fillId="0" borderId="0" xfId="0" applyNumberFormat="1" applyFont="1" applyAlignment="1">
      <alignment vertical="top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/>
    </xf>
    <xf numFmtId="4" fontId="63" fillId="0" borderId="0" xfId="0" applyNumberFormat="1" applyFont="1" applyAlignment="1">
      <alignment/>
    </xf>
    <xf numFmtId="3" fontId="63" fillId="0" borderId="0" xfId="0" applyNumberFormat="1" applyFont="1" applyAlignment="1">
      <alignment vertical="top"/>
    </xf>
    <xf numFmtId="0" fontId="63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vertical="top"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 horizontal="center"/>
    </xf>
    <xf numFmtId="4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/>
    </xf>
    <xf numFmtId="4" fontId="63" fillId="0" borderId="0" xfId="0" applyNumberFormat="1" applyFont="1" applyAlignment="1">
      <alignment vertical="top"/>
    </xf>
    <xf numFmtId="49" fontId="67" fillId="4" borderId="8" xfId="0" applyNumberFormat="1" applyFont="1" applyFill="1" applyBorder="1" applyAlignment="1">
      <alignment horizontal="left"/>
    </xf>
    <xf numFmtId="4" fontId="67" fillId="4" borderId="8" xfId="0" applyNumberFormat="1" applyFont="1" applyFill="1" applyBorder="1" applyAlignment="1">
      <alignment horizontal="left"/>
    </xf>
    <xf numFmtId="49" fontId="68" fillId="22" borderId="8" xfId="0" applyNumberFormat="1" applyFont="1" applyFill="1" applyBorder="1" applyAlignment="1">
      <alignment horizontal="left"/>
    </xf>
    <xf numFmtId="4" fontId="68" fillId="22" borderId="8" xfId="0" applyNumberFormat="1" applyFont="1" applyFill="1" applyBorder="1" applyAlignment="1">
      <alignment horizontal="right"/>
    </xf>
    <xf numFmtId="49" fontId="67" fillId="15" borderId="8" xfId="0" applyNumberFormat="1" applyFont="1" applyFill="1" applyBorder="1" applyAlignment="1">
      <alignment horizontal="left"/>
    </xf>
    <xf numFmtId="4" fontId="67" fillId="15" borderId="8" xfId="0" applyNumberFormat="1" applyFont="1" applyFill="1" applyBorder="1" applyAlignment="1">
      <alignment horizontal="right"/>
    </xf>
    <xf numFmtId="49" fontId="69" fillId="15" borderId="8" xfId="0" applyNumberFormat="1" applyFont="1" applyFill="1" applyBorder="1" applyAlignment="1">
      <alignment horizontal="left"/>
    </xf>
    <xf numFmtId="4" fontId="69" fillId="15" borderId="8" xfId="0" applyNumberFormat="1" applyFont="1" applyFill="1" applyBorder="1" applyAlignment="1">
      <alignment horizontal="right"/>
    </xf>
    <xf numFmtId="49" fontId="67" fillId="15" borderId="8" xfId="0" applyNumberFormat="1" applyFont="1" applyFill="1" applyBorder="1" applyAlignment="1">
      <alignment horizontal="left" wrapText="1"/>
    </xf>
    <xf numFmtId="49" fontId="70" fillId="6" borderId="8" xfId="0" applyNumberFormat="1" applyFont="1" applyFill="1" applyBorder="1" applyAlignment="1">
      <alignment horizontal="left"/>
    </xf>
    <xf numFmtId="4" fontId="70" fillId="6" borderId="8" xfId="0" applyNumberFormat="1" applyFont="1" applyFill="1" applyBorder="1" applyAlignment="1">
      <alignment horizontal="right"/>
    </xf>
    <xf numFmtId="49" fontId="68" fillId="22" borderId="8" xfId="0" applyNumberFormat="1" applyFont="1" applyFill="1" applyBorder="1" applyAlignment="1">
      <alignment horizontal="center"/>
    </xf>
    <xf numFmtId="49" fontId="68" fillId="22" borderId="8" xfId="0" applyNumberFormat="1" applyFont="1" applyFill="1" applyBorder="1" applyAlignment="1">
      <alignment horizontal="center" wrapText="1"/>
    </xf>
    <xf numFmtId="0" fontId="71" fillId="0" borderId="0" xfId="0" applyFont="1" applyAlignment="1">
      <alignment vertical="top"/>
    </xf>
    <xf numFmtId="49" fontId="69" fillId="6" borderId="8" xfId="0" applyNumberFormat="1" applyFont="1" applyFill="1" applyBorder="1" applyAlignment="1">
      <alignment horizontal="left"/>
    </xf>
    <xf numFmtId="4" fontId="69" fillId="6" borderId="8" xfId="0" applyNumberFormat="1" applyFont="1" applyFill="1" applyBorder="1" applyAlignment="1">
      <alignment horizontal="right"/>
    </xf>
    <xf numFmtId="4" fontId="67" fillId="4" borderId="8" xfId="0" applyNumberFormat="1" applyFont="1" applyFill="1" applyBorder="1" applyAlignment="1">
      <alignment horizontal="right"/>
    </xf>
    <xf numFmtId="49" fontId="67" fillId="4" borderId="8" xfId="0" applyNumberFormat="1" applyFont="1" applyFill="1" applyBorder="1" applyAlignment="1">
      <alignment horizontal="left" wrapText="1"/>
    </xf>
    <xf numFmtId="49" fontId="69" fillId="22" borderId="8" xfId="0" applyNumberFormat="1" applyFont="1" applyFill="1" applyBorder="1" applyAlignment="1">
      <alignment horizontal="left"/>
    </xf>
    <xf numFmtId="4" fontId="69" fillId="22" borderId="8" xfId="0" applyNumberFormat="1" applyFont="1" applyFill="1" applyBorder="1" applyAlignment="1">
      <alignment horizontal="right"/>
    </xf>
    <xf numFmtId="0" fontId="12" fillId="0" borderId="0" xfId="15" applyFill="1">
      <alignment/>
      <protection/>
    </xf>
    <xf numFmtId="0" fontId="12" fillId="0" borderId="23" xfId="15" applyFill="1" applyBorder="1">
      <alignment/>
      <protection/>
    </xf>
    <xf numFmtId="0" fontId="12" fillId="0" borderId="24" xfId="15" applyFill="1" applyBorder="1">
      <alignment/>
      <protection/>
    </xf>
    <xf numFmtId="0" fontId="12" fillId="0" borderId="24" xfId="15" applyFill="1" applyBorder="1" applyAlignment="1">
      <alignment horizontal="justify" vertical="top"/>
      <protection/>
    </xf>
    <xf numFmtId="0" fontId="12" fillId="0" borderId="25" xfId="15" applyFill="1" applyBorder="1" applyAlignment="1">
      <alignment horizontal="justify" vertical="top"/>
      <protection/>
    </xf>
    <xf numFmtId="0" fontId="11" fillId="0" borderId="23" xfId="15" applyFont="1" applyFill="1" applyBorder="1" applyAlignment="1">
      <alignment vertical="center"/>
      <protection/>
    </xf>
    <xf numFmtId="0" fontId="12" fillId="0" borderId="25" xfId="15" applyFill="1" applyBorder="1">
      <alignment/>
      <protection/>
    </xf>
    <xf numFmtId="0" fontId="12" fillId="0" borderId="26" xfId="15" applyFill="1" applyBorder="1">
      <alignment/>
      <protection/>
    </xf>
    <xf numFmtId="0" fontId="12" fillId="0" borderId="0" xfId="15" applyFill="1" applyBorder="1">
      <alignment/>
      <protection/>
    </xf>
    <xf numFmtId="0" fontId="12" fillId="0" borderId="27" xfId="15" applyFill="1" applyBorder="1">
      <alignment/>
      <protection/>
    </xf>
    <xf numFmtId="0" fontId="11" fillId="0" borderId="0" xfId="15" applyFont="1" applyFill="1" applyBorder="1" applyAlignment="1">
      <alignment vertical="center"/>
      <protection/>
    </xf>
    <xf numFmtId="4" fontId="12" fillId="0" borderId="0" xfId="15" applyNumberFormat="1" applyFill="1" applyBorder="1">
      <alignment/>
      <protection/>
    </xf>
    <xf numFmtId="4" fontId="12" fillId="0" borderId="27" xfId="15" applyNumberFormat="1" applyFill="1" applyBorder="1">
      <alignment/>
      <protection/>
    </xf>
    <xf numFmtId="0" fontId="6" fillId="0" borderId="0" xfId="15" applyFont="1" applyFill="1" applyBorder="1" applyAlignment="1">
      <alignment vertical="center"/>
      <protection/>
    </xf>
    <xf numFmtId="0" fontId="12" fillId="0" borderId="28" xfId="15" applyFill="1" applyBorder="1">
      <alignment/>
      <protection/>
    </xf>
    <xf numFmtId="0" fontId="12" fillId="0" borderId="17" xfId="15" applyFill="1" applyBorder="1">
      <alignment/>
      <protection/>
    </xf>
    <xf numFmtId="0" fontId="12" fillId="0" borderId="29" xfId="15" applyFill="1" applyBorder="1">
      <alignment/>
      <protection/>
    </xf>
    <xf numFmtId="0" fontId="11" fillId="0" borderId="30" xfId="15" applyFont="1" applyFill="1" applyBorder="1" applyAlignment="1">
      <alignment vertical="center"/>
      <protection/>
    </xf>
    <xf numFmtId="0" fontId="12" fillId="0" borderId="31" xfId="15" applyFill="1" applyBorder="1">
      <alignment/>
      <protection/>
    </xf>
    <xf numFmtId="4" fontId="11" fillId="0" borderId="31" xfId="15" applyNumberFormat="1" applyFont="1" applyFill="1" applyBorder="1">
      <alignment/>
      <protection/>
    </xf>
    <xf numFmtId="4" fontId="11" fillId="0" borderId="32" xfId="15" applyNumberFormat="1" applyFont="1" applyFill="1" applyBorder="1">
      <alignment/>
      <protection/>
    </xf>
    <xf numFmtId="0" fontId="11" fillId="0" borderId="33" xfId="15" applyFont="1" applyFill="1" applyBorder="1" applyAlignment="1">
      <alignment horizontal="center"/>
      <protection/>
    </xf>
    <xf numFmtId="0" fontId="11" fillId="0" borderId="34" xfId="15" applyFont="1" applyFill="1" applyBorder="1" applyAlignment="1">
      <alignment horizontal="center"/>
      <protection/>
    </xf>
    <xf numFmtId="0" fontId="11" fillId="0" borderId="15" xfId="15" applyFont="1" applyFill="1" applyBorder="1" applyAlignment="1">
      <alignment horizontal="center"/>
      <protection/>
    </xf>
    <xf numFmtId="0" fontId="11" fillId="0" borderId="0" xfId="15" applyFont="1" applyFill="1" applyBorder="1" applyAlignment="1">
      <alignment horizontal="center"/>
      <protection/>
    </xf>
    <xf numFmtId="0" fontId="12" fillId="0" borderId="0" xfId="15" applyFill="1" applyBorder="1" applyAlignment="1">
      <alignment/>
      <protection/>
    </xf>
    <xf numFmtId="0" fontId="11" fillId="0" borderId="35" xfId="15" applyFont="1" applyFill="1" applyBorder="1" applyAlignment="1">
      <alignment horizontal="center"/>
      <protection/>
    </xf>
    <xf numFmtId="0" fontId="11" fillId="0" borderId="36" xfId="15" applyFont="1" applyFill="1" applyBorder="1" applyAlignment="1">
      <alignment horizontal="center"/>
      <protection/>
    </xf>
    <xf numFmtId="0" fontId="11" fillId="0" borderId="31" xfId="15" applyFont="1" applyFill="1" applyBorder="1" applyAlignment="1">
      <alignment horizontal="center"/>
      <protection/>
    </xf>
    <xf numFmtId="0" fontId="11" fillId="0" borderId="37" xfId="15" applyFont="1" applyFill="1" applyBorder="1" applyAlignment="1">
      <alignment horizontal="center"/>
      <protection/>
    </xf>
    <xf numFmtId="0" fontId="12" fillId="0" borderId="37" xfId="15" applyFill="1" applyBorder="1">
      <alignment/>
      <protection/>
    </xf>
    <xf numFmtId="0" fontId="11" fillId="0" borderId="38" xfId="15" applyFont="1" applyFill="1" applyBorder="1" applyAlignment="1">
      <alignment/>
      <protection/>
    </xf>
    <xf numFmtId="0" fontId="11" fillId="0" borderId="39" xfId="15" applyFont="1" applyFill="1" applyBorder="1" applyAlignment="1">
      <alignment/>
      <protection/>
    </xf>
    <xf numFmtId="0" fontId="12" fillId="0" borderId="39" xfId="15" applyFill="1" applyBorder="1" applyAlignment="1">
      <alignment/>
      <protection/>
    </xf>
    <xf numFmtId="0" fontId="12" fillId="0" borderId="40" xfId="15" applyFill="1" applyBorder="1" applyAlignment="1">
      <alignment/>
      <protection/>
    </xf>
    <xf numFmtId="0" fontId="12" fillId="0" borderId="41" xfId="15" applyFill="1" applyBorder="1">
      <alignment/>
      <protection/>
    </xf>
    <xf numFmtId="0" fontId="12" fillId="0" borderId="39" xfId="15" applyFill="1" applyBorder="1">
      <alignment/>
      <protection/>
    </xf>
    <xf numFmtId="0" fontId="12" fillId="0" borderId="42" xfId="15" applyFill="1" applyBorder="1">
      <alignment/>
      <protection/>
    </xf>
    <xf numFmtId="0" fontId="12" fillId="0" borderId="43" xfId="15" applyNumberFormat="1" applyFill="1" applyBorder="1" applyAlignment="1">
      <alignment horizontal="center" vertical="center"/>
      <protection/>
    </xf>
    <xf numFmtId="0" fontId="10" fillId="0" borderId="10" xfId="15" applyFont="1" applyFill="1" applyBorder="1" applyAlignment="1" applyProtection="1">
      <alignment horizontal="left" wrapText="1"/>
      <protection hidden="1" locked="0"/>
    </xf>
    <xf numFmtId="0" fontId="12" fillId="0" borderId="10" xfId="15" applyNumberFormat="1" applyFill="1" applyBorder="1">
      <alignment/>
      <protection/>
    </xf>
    <xf numFmtId="0" fontId="12" fillId="0" borderId="10" xfId="15" applyFill="1" applyBorder="1" applyAlignment="1">
      <alignment horizontal="right"/>
      <protection/>
    </xf>
    <xf numFmtId="4" fontId="12" fillId="0" borderId="10" xfId="15" applyNumberFormat="1" applyFill="1" applyBorder="1">
      <alignment/>
      <protection/>
    </xf>
    <xf numFmtId="0" fontId="12" fillId="0" borderId="44" xfId="15" applyFill="1" applyBorder="1">
      <alignment/>
      <protection/>
    </xf>
    <xf numFmtId="0" fontId="12" fillId="0" borderId="10" xfId="15" applyFill="1" applyBorder="1">
      <alignment/>
      <protection/>
    </xf>
    <xf numFmtId="0" fontId="12" fillId="0" borderId="45" xfId="15" applyFill="1" applyBorder="1">
      <alignment/>
      <protection/>
    </xf>
    <xf numFmtId="0" fontId="12" fillId="0" borderId="10" xfId="15" applyNumberFormat="1" applyFill="1" applyBorder="1" quotePrefix="1">
      <alignment/>
      <protection/>
    </xf>
    <xf numFmtId="3" fontId="12" fillId="0" borderId="10" xfId="15" applyNumberFormat="1" applyFill="1" applyBorder="1">
      <alignment/>
      <protection/>
    </xf>
    <xf numFmtId="0" fontId="11" fillId="0" borderId="10" xfId="15" applyFont="1" applyFill="1" applyBorder="1" applyAlignment="1" applyProtection="1">
      <alignment horizontal="left" wrapText="1"/>
      <protection hidden="1" locked="0"/>
    </xf>
    <xf numFmtId="4" fontId="12" fillId="0" borderId="10" xfId="15" applyNumberFormat="1" applyFill="1" applyBorder="1" applyAlignment="1" quotePrefix="1">
      <alignment horizontal="right"/>
      <protection/>
    </xf>
    <xf numFmtId="4" fontId="12" fillId="0" borderId="46" xfId="15" applyNumberFormat="1" applyFill="1" applyBorder="1" applyAlignment="1" quotePrefix="1">
      <alignment horizontal="right"/>
      <protection/>
    </xf>
    <xf numFmtId="3" fontId="12" fillId="0" borderId="10" xfId="15" applyNumberFormat="1" applyFill="1" applyBorder="1" applyAlignment="1">
      <alignment horizontal="right"/>
      <protection/>
    </xf>
    <xf numFmtId="0" fontId="10" fillId="0" borderId="10" xfId="15" applyFont="1" applyFill="1" applyBorder="1" applyAlignment="1">
      <alignment/>
      <protection/>
    </xf>
    <xf numFmtId="0" fontId="12" fillId="0" borderId="21" xfId="15" applyFill="1" applyBorder="1">
      <alignment/>
      <protection/>
    </xf>
    <xf numFmtId="0" fontId="12" fillId="0" borderId="47" xfId="15" applyFill="1" applyBorder="1">
      <alignment/>
      <protection/>
    </xf>
    <xf numFmtId="0" fontId="12" fillId="0" borderId="19" xfId="15" applyFill="1" applyBorder="1">
      <alignment/>
      <protection/>
    </xf>
    <xf numFmtId="2" fontId="12" fillId="0" borderId="10" xfId="15" applyNumberFormat="1" applyFill="1" applyBorder="1" applyAlignment="1" quotePrefix="1">
      <alignment horizontal="right"/>
      <protection/>
    </xf>
    <xf numFmtId="0" fontId="12" fillId="0" borderId="48" xfId="15" applyNumberFormat="1" applyFill="1" applyBorder="1" applyAlignment="1">
      <alignment horizontal="center" vertical="top"/>
      <protection/>
    </xf>
    <xf numFmtId="0" fontId="10" fillId="0" borderId="37" xfId="15" applyFont="1" applyFill="1" applyBorder="1" applyAlignment="1" applyProtection="1">
      <alignment horizontal="left" wrapText="1"/>
      <protection hidden="1" locked="0"/>
    </xf>
    <xf numFmtId="0" fontId="12" fillId="0" borderId="37" xfId="15" applyNumberFormat="1" applyFill="1" applyBorder="1">
      <alignment/>
      <protection/>
    </xf>
    <xf numFmtId="3" fontId="12" fillId="0" borderId="37" xfId="15" applyNumberFormat="1" applyFill="1" applyBorder="1">
      <alignment/>
      <protection/>
    </xf>
    <xf numFmtId="2" fontId="12" fillId="0" borderId="37" xfId="15" applyNumberFormat="1" applyFill="1" applyBorder="1" applyAlignment="1" quotePrefix="1">
      <alignment horizontal="right"/>
      <protection/>
    </xf>
    <xf numFmtId="2" fontId="12" fillId="0" borderId="49" xfId="15" applyNumberFormat="1" applyFill="1" applyBorder="1" applyAlignment="1" quotePrefix="1">
      <alignment horizontal="right"/>
      <protection/>
    </xf>
    <xf numFmtId="0" fontId="12" fillId="0" borderId="50" xfId="15" applyFill="1" applyBorder="1">
      <alignment/>
      <protection/>
    </xf>
    <xf numFmtId="0" fontId="12" fillId="0" borderId="33" xfId="15" applyFill="1" applyBorder="1">
      <alignment/>
      <protection/>
    </xf>
    <xf numFmtId="49" fontId="11" fillId="0" borderId="51" xfId="15" applyNumberFormat="1" applyFont="1" applyFill="1" applyBorder="1">
      <alignment/>
      <protection/>
    </xf>
    <xf numFmtId="49" fontId="11" fillId="0" borderId="31" xfId="15" applyNumberFormat="1" applyFont="1" applyFill="1" applyBorder="1">
      <alignment/>
      <protection/>
    </xf>
    <xf numFmtId="2" fontId="11" fillId="0" borderId="31" xfId="15" applyNumberFormat="1" applyFont="1" applyFill="1" applyBorder="1">
      <alignment/>
      <protection/>
    </xf>
    <xf numFmtId="0" fontId="0" fillId="0" borderId="0" xfId="0" applyBorder="1" applyAlignment="1">
      <alignment vertical="top"/>
    </xf>
    <xf numFmtId="0" fontId="74" fillId="0" borderId="0" xfId="15" applyFont="1" applyFill="1" applyBorder="1" applyAlignment="1">
      <alignment vertical="center"/>
      <protection/>
    </xf>
    <xf numFmtId="0" fontId="12" fillId="0" borderId="43" xfId="15" applyNumberFormat="1" applyFill="1" applyBorder="1" applyAlignment="1">
      <alignment horizontal="center" vertical="top"/>
      <protection/>
    </xf>
    <xf numFmtId="0" fontId="75" fillId="0" borderId="52" xfId="15" applyFont="1" applyFill="1" applyBorder="1" applyAlignment="1" applyProtection="1">
      <alignment horizontal="left" wrapText="1"/>
      <protection hidden="1" locked="0"/>
    </xf>
    <xf numFmtId="0" fontId="10" fillId="0" borderId="52" xfId="15" applyFont="1" applyFill="1" applyBorder="1" applyAlignment="1" applyProtection="1">
      <alignment horizontal="left" wrapText="1"/>
      <protection hidden="1" locked="0"/>
    </xf>
    <xf numFmtId="0" fontId="11" fillId="0" borderId="52" xfId="15" applyFont="1" applyFill="1" applyBorder="1" applyAlignment="1" applyProtection="1">
      <alignment horizontal="left" wrapText="1"/>
      <protection hidden="1" locked="0"/>
    </xf>
    <xf numFmtId="0" fontId="76" fillId="0" borderId="0" xfId="15" applyFont="1" applyFill="1" applyBorder="1" applyAlignment="1">
      <alignment wrapText="1"/>
      <protection/>
    </xf>
    <xf numFmtId="0" fontId="12" fillId="0" borderId="10" xfId="15" applyNumberFormat="1" applyFill="1" applyBorder="1" applyAlignment="1" quotePrefix="1">
      <alignment vertical="center"/>
      <protection/>
    </xf>
    <xf numFmtId="0" fontId="12" fillId="0" borderId="10" xfId="15" applyFill="1" applyBorder="1" applyAlignment="1">
      <alignment horizontal="right" vertical="center"/>
      <protection/>
    </xf>
    <xf numFmtId="0" fontId="12" fillId="0" borderId="10" xfId="15" applyNumberFormat="1" applyFill="1" applyBorder="1" applyAlignment="1">
      <alignment vertical="center"/>
      <protection/>
    </xf>
    <xf numFmtId="0" fontId="10" fillId="0" borderId="10" xfId="15" applyFont="1" applyFill="1" applyBorder="1" applyAlignment="1" applyProtection="1">
      <alignment horizontal="left" wrapText="1" shrinkToFit="1"/>
      <protection hidden="1" locked="0"/>
    </xf>
    <xf numFmtId="0" fontId="11" fillId="0" borderId="52" xfId="15" applyFont="1" applyFill="1" applyBorder="1" applyAlignment="1">
      <alignment/>
      <protection/>
    </xf>
    <xf numFmtId="0" fontId="12" fillId="0" borderId="10" xfId="15" applyFont="1" applyFill="1" applyBorder="1" applyAlignment="1">
      <alignment horizontal="right"/>
      <protection/>
    </xf>
    <xf numFmtId="0" fontId="12" fillId="0" borderId="53" xfId="15" applyNumberFormat="1" applyFill="1" applyBorder="1" applyAlignment="1">
      <alignment horizontal="center" vertical="top"/>
      <protection/>
    </xf>
    <xf numFmtId="49" fontId="11" fillId="0" borderId="54" xfId="15" applyNumberFormat="1" applyFont="1" applyFill="1" applyBorder="1">
      <alignment/>
      <protection/>
    </xf>
    <xf numFmtId="2" fontId="11" fillId="0" borderId="54" xfId="15" applyNumberFormat="1" applyFont="1" applyFill="1" applyBorder="1">
      <alignment/>
      <protection/>
    </xf>
    <xf numFmtId="4" fontId="11" fillId="0" borderId="54" xfId="15" applyNumberFormat="1" applyFont="1" applyFill="1" applyBorder="1">
      <alignment/>
      <protection/>
    </xf>
    <xf numFmtId="0" fontId="11" fillId="0" borderId="55" xfId="15" applyFont="1" applyFill="1" applyBorder="1" applyAlignment="1">
      <alignment horizontal="center"/>
      <protection/>
    </xf>
    <xf numFmtId="0" fontId="11" fillId="0" borderId="56" xfId="15" applyFont="1" applyFill="1" applyBorder="1" applyAlignment="1">
      <alignment horizontal="center"/>
      <protection/>
    </xf>
    <xf numFmtId="3" fontId="12" fillId="0" borderId="10" xfId="15" applyNumberFormat="1" applyFill="1" applyBorder="1" applyAlignment="1" quotePrefix="1">
      <alignment horizontal="right"/>
      <protection/>
    </xf>
    <xf numFmtId="0" fontId="12" fillId="0" borderId="24" xfId="15" applyFill="1" applyBorder="1" applyAlignment="1">
      <alignment/>
      <protection/>
    </xf>
    <xf numFmtId="4" fontId="12" fillId="0" borderId="44" xfId="15" applyNumberFormat="1" applyFill="1" applyBorder="1">
      <alignment/>
      <protection/>
    </xf>
    <xf numFmtId="4" fontId="12" fillId="0" borderId="22" xfId="15" applyNumberFormat="1" applyFill="1" applyBorder="1" applyAlignment="1" quotePrefix="1">
      <alignment horizontal="right"/>
      <protection/>
    </xf>
    <xf numFmtId="0" fontId="56" fillId="0" borderId="57" xfId="15" applyFont="1" applyFill="1" applyBorder="1" applyAlignment="1">
      <alignment horizontal="left" wrapText="1"/>
      <protection/>
    </xf>
    <xf numFmtId="0" fontId="12" fillId="0" borderId="58" xfId="15" applyFill="1" applyBorder="1">
      <alignment/>
      <protection/>
    </xf>
    <xf numFmtId="0" fontId="12" fillId="0" borderId="20" xfId="15" applyFill="1" applyBorder="1">
      <alignment/>
      <protection/>
    </xf>
    <xf numFmtId="4" fontId="12" fillId="0" borderId="37" xfId="15" applyNumberFormat="1" applyFill="1" applyBorder="1" applyAlignment="1" quotePrefix="1">
      <alignment horizontal="right"/>
      <protection/>
    </xf>
    <xf numFmtId="4" fontId="12" fillId="0" borderId="49" xfId="15" applyNumberFormat="1" applyFill="1" applyBorder="1" applyAlignment="1" quotePrefix="1">
      <alignment horizontal="right"/>
      <protection/>
    </xf>
    <xf numFmtId="4" fontId="12" fillId="0" borderId="50" xfId="15" applyNumberFormat="1" applyFill="1" applyBorder="1">
      <alignment/>
      <protection/>
    </xf>
    <xf numFmtId="4" fontId="12" fillId="0" borderId="37" xfId="15" applyNumberFormat="1" applyFill="1" applyBorder="1">
      <alignment/>
      <protection/>
    </xf>
    <xf numFmtId="49" fontId="11" fillId="0" borderId="30" xfId="15" applyNumberFormat="1" applyFont="1" applyFill="1" applyBorder="1">
      <alignment/>
      <protection/>
    </xf>
    <xf numFmtId="0" fontId="12" fillId="0" borderId="59" xfId="15" applyFill="1" applyBorder="1">
      <alignment/>
      <protection/>
    </xf>
    <xf numFmtId="0" fontId="11" fillId="0" borderId="60" xfId="15" applyFont="1" applyFill="1" applyBorder="1" applyAlignment="1">
      <alignment horizontal="center"/>
      <protection/>
    </xf>
    <xf numFmtId="0" fontId="11" fillId="0" borderId="61" xfId="15" applyFont="1" applyFill="1" applyBorder="1" applyAlignment="1">
      <alignment horizontal="center"/>
      <protection/>
    </xf>
    <xf numFmtId="0" fontId="12" fillId="0" borderId="62" xfId="15" applyFill="1" applyBorder="1">
      <alignment/>
      <protection/>
    </xf>
    <xf numFmtId="0" fontId="12" fillId="0" borderId="60" xfId="15" applyFill="1" applyBorder="1">
      <alignment/>
      <protection/>
    </xf>
    <xf numFmtId="0" fontId="12" fillId="0" borderId="63" xfId="15" applyFill="1" applyBorder="1">
      <alignment/>
      <protection/>
    </xf>
    <xf numFmtId="0" fontId="12" fillId="0" borderId="57" xfId="15" applyFill="1" applyBorder="1">
      <alignment/>
      <protection/>
    </xf>
    <xf numFmtId="170" fontId="12" fillId="0" borderId="57" xfId="15" applyNumberFormat="1" applyFill="1" applyBorder="1">
      <alignment/>
      <protection/>
    </xf>
    <xf numFmtId="170" fontId="12" fillId="0" borderId="45" xfId="15" applyNumberFormat="1" applyFill="1" applyBorder="1">
      <alignment/>
      <protection/>
    </xf>
    <xf numFmtId="0" fontId="12" fillId="0" borderId="64" xfId="15" applyFill="1" applyBorder="1">
      <alignment/>
      <protection/>
    </xf>
    <xf numFmtId="0" fontId="12" fillId="0" borderId="61" xfId="15" applyFill="1" applyBorder="1">
      <alignment/>
      <protection/>
    </xf>
    <xf numFmtId="0" fontId="11" fillId="0" borderId="0" xfId="15" applyFont="1" applyFill="1" applyBorder="1" applyAlignment="1">
      <alignment/>
      <protection/>
    </xf>
    <xf numFmtId="0" fontId="12" fillId="0" borderId="65" xfId="15" applyFill="1" applyBorder="1">
      <alignment/>
      <protection/>
    </xf>
    <xf numFmtId="4" fontId="75" fillId="0" borderId="22" xfId="15" applyNumberFormat="1" applyFont="1" applyFill="1" applyBorder="1" applyAlignment="1">
      <alignment horizontal="center"/>
      <protection/>
    </xf>
    <xf numFmtId="4" fontId="12" fillId="0" borderId="57" xfId="15" applyNumberFormat="1" applyFill="1" applyBorder="1" applyAlignment="1">
      <alignment horizontal="left"/>
      <protection/>
    </xf>
    <xf numFmtId="0" fontId="10" fillId="0" borderId="57" xfId="17" applyFont="1" applyFill="1" applyBorder="1" applyAlignment="1" applyProtection="1">
      <alignment horizontal="left" wrapText="1"/>
      <protection locked="0"/>
    </xf>
    <xf numFmtId="4" fontId="12" fillId="0" borderId="57" xfId="15" applyNumberFormat="1" applyFill="1" applyBorder="1" applyAlignment="1" quotePrefix="1">
      <alignment horizontal="left"/>
      <protection/>
    </xf>
    <xf numFmtId="4" fontId="75" fillId="0" borderId="22" xfId="15" applyNumberFormat="1" applyFont="1" applyFill="1" applyBorder="1" applyAlignment="1">
      <alignment horizontal="center" vertical="center"/>
      <protection/>
    </xf>
    <xf numFmtId="20" fontId="12" fillId="0" borderId="57" xfId="15" applyNumberFormat="1" applyFill="1" applyBorder="1" applyAlignment="1">
      <alignment horizontal="left" vertical="center" wrapText="1"/>
      <protection/>
    </xf>
    <xf numFmtId="4" fontId="12" fillId="0" borderId="57" xfId="15" applyNumberFormat="1" applyFill="1" applyBorder="1" applyAlignment="1">
      <alignment horizontal="left" vertical="center"/>
      <protection/>
    </xf>
    <xf numFmtId="4" fontId="12" fillId="0" borderId="20" xfId="15" applyNumberFormat="1" applyFill="1" applyBorder="1" applyAlignment="1" quotePrefix="1">
      <alignment horizontal="right"/>
      <protection/>
    </xf>
    <xf numFmtId="0" fontId="10" fillId="0" borderId="58" xfId="17" applyFont="1" applyFill="1" applyBorder="1" applyAlignment="1" applyProtection="1">
      <alignment horizontal="left" wrapText="1"/>
      <protection locked="0"/>
    </xf>
    <xf numFmtId="0" fontId="10" fillId="0" borderId="64" xfId="17" applyFont="1" applyFill="1" applyBorder="1" applyAlignment="1" applyProtection="1">
      <alignment horizontal="left" wrapText="1"/>
      <protection locked="0"/>
    </xf>
    <xf numFmtId="0" fontId="12" fillId="0" borderId="57" xfId="15" applyFill="1" applyBorder="1" applyAlignment="1">
      <alignment horizontal="left"/>
      <protection/>
    </xf>
    <xf numFmtId="0" fontId="12" fillId="0" borderId="59" xfId="15" applyFont="1" applyFill="1" applyBorder="1" applyAlignment="1">
      <alignment horizontal="center"/>
      <protection/>
    </xf>
    <xf numFmtId="0" fontId="11" fillId="0" borderId="51" xfId="15" applyFont="1" applyFill="1" applyBorder="1" applyAlignment="1">
      <alignment horizontal="center"/>
      <protection/>
    </xf>
    <xf numFmtId="0" fontId="11" fillId="0" borderId="49" xfId="15" applyFont="1" applyFill="1" applyBorder="1" applyAlignment="1">
      <alignment horizontal="center"/>
      <protection/>
    </xf>
    <xf numFmtId="0" fontId="11" fillId="0" borderId="66" xfId="15" applyFont="1" applyFill="1" applyBorder="1" applyAlignment="1">
      <alignment/>
      <protection/>
    </xf>
    <xf numFmtId="0" fontId="12" fillId="0" borderId="52" xfId="15" applyFill="1" applyBorder="1" applyAlignment="1">
      <alignment/>
      <protection/>
    </xf>
    <xf numFmtId="0" fontId="12" fillId="0" borderId="67" xfId="15" applyFill="1" applyBorder="1">
      <alignment/>
      <protection/>
    </xf>
    <xf numFmtId="0" fontId="10" fillId="0" borderId="10" xfId="15" applyFont="1" applyFill="1" applyBorder="1" applyAlignment="1">
      <alignment vertical="center" wrapText="1"/>
      <protection/>
    </xf>
    <xf numFmtId="4" fontId="12" fillId="0" borderId="10" xfId="15" applyNumberFormat="1" applyFill="1" applyBorder="1" applyAlignment="1">
      <alignment vertical="center"/>
      <protection/>
    </xf>
    <xf numFmtId="0" fontId="10" fillId="0" borderId="57" xfId="17" applyFont="1" applyFill="1" applyBorder="1" applyAlignment="1" applyProtection="1">
      <alignment horizontal="left" vertical="center" wrapText="1"/>
      <protection locked="0"/>
    </xf>
    <xf numFmtId="3" fontId="12" fillId="0" borderId="10" xfId="15" applyNumberFormat="1" applyFill="1" applyBorder="1" applyAlignment="1">
      <alignment vertical="center"/>
      <protection/>
    </xf>
    <xf numFmtId="4" fontId="12" fillId="0" borderId="10" xfId="15" applyNumberFormat="1" applyFill="1" applyBorder="1" applyAlignment="1" quotePrefix="1">
      <alignment horizontal="right" vertical="center"/>
      <protection/>
    </xf>
    <xf numFmtId="0" fontId="10" fillId="0" borderId="10" xfId="15" applyFont="1" applyFill="1" applyBorder="1" applyAlignment="1">
      <alignment wrapText="1"/>
      <protection/>
    </xf>
    <xf numFmtId="0" fontId="11" fillId="0" borderId="52" xfId="15" applyFont="1" applyFill="1" applyBorder="1" applyAlignment="1" applyProtection="1">
      <alignment horizontal="left" vertical="center" wrapText="1"/>
      <protection hidden="1" locked="0"/>
    </xf>
    <xf numFmtId="2" fontId="12" fillId="0" borderId="45" xfId="15" applyNumberFormat="1" applyFill="1" applyBorder="1" applyAlignment="1" quotePrefix="1">
      <alignment horizontal="right"/>
      <protection/>
    </xf>
    <xf numFmtId="4" fontId="12" fillId="0" borderId="45" xfId="15" applyNumberFormat="1" applyFill="1" applyBorder="1">
      <alignment/>
      <protection/>
    </xf>
    <xf numFmtId="4" fontId="12" fillId="0" borderId="45" xfId="15" applyNumberFormat="1" applyFill="1" applyBorder="1" applyAlignment="1" quotePrefix="1">
      <alignment horizontal="right"/>
      <protection/>
    </xf>
    <xf numFmtId="0" fontId="11" fillId="0" borderId="47" xfId="15" applyFont="1" applyFill="1" applyBorder="1" applyAlignment="1" applyProtection="1">
      <alignment horizontal="left" wrapText="1"/>
      <protection hidden="1" locked="0"/>
    </xf>
    <xf numFmtId="0" fontId="12" fillId="0" borderId="47" xfId="15" applyNumberFormat="1" applyFill="1" applyBorder="1">
      <alignment/>
      <protection/>
    </xf>
    <xf numFmtId="3" fontId="12" fillId="0" borderId="47" xfId="15" applyNumberFormat="1" applyFill="1" applyBorder="1">
      <alignment/>
      <protection/>
    </xf>
    <xf numFmtId="4" fontId="12" fillId="0" borderId="47" xfId="15" applyNumberFormat="1" applyFill="1" applyBorder="1" applyAlignment="1" quotePrefix="1">
      <alignment horizontal="right"/>
      <protection/>
    </xf>
    <xf numFmtId="4" fontId="12" fillId="0" borderId="19" xfId="15" applyNumberFormat="1" applyFill="1" applyBorder="1" applyAlignment="1" quotePrefix="1">
      <alignment horizontal="right"/>
      <protection/>
    </xf>
    <xf numFmtId="0" fontId="12" fillId="0" borderId="68" xfId="15" applyFill="1" applyBorder="1">
      <alignment/>
      <protection/>
    </xf>
    <xf numFmtId="0" fontId="11" fillId="0" borderId="69" xfId="15" applyFont="1" applyFill="1" applyBorder="1" applyAlignment="1">
      <alignment horizontal="center"/>
      <protection/>
    </xf>
    <xf numFmtId="0" fontId="11" fillId="0" borderId="70" xfId="15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center"/>
      <protection/>
    </xf>
    <xf numFmtId="0" fontId="11" fillId="0" borderId="65" xfId="15" applyFont="1" applyFill="1" applyBorder="1" applyAlignment="1">
      <alignment horizontal="center"/>
      <protection/>
    </xf>
    <xf numFmtId="0" fontId="12" fillId="0" borderId="38" xfId="15" applyNumberFormat="1" applyFill="1" applyBorder="1" applyAlignment="1">
      <alignment horizontal="center" vertical="top"/>
      <protection/>
    </xf>
    <xf numFmtId="0" fontId="11" fillId="0" borderId="39" xfId="15" applyFont="1" applyFill="1" applyBorder="1" applyAlignment="1">
      <alignment wrapText="1"/>
      <protection/>
    </xf>
    <xf numFmtId="0" fontId="12" fillId="0" borderId="39" xfId="15" applyNumberFormat="1" applyFill="1" applyBorder="1">
      <alignment/>
      <protection/>
    </xf>
    <xf numFmtId="0" fontId="12" fillId="0" borderId="39" xfId="15" applyFill="1" applyBorder="1" applyAlignment="1">
      <alignment horizontal="right"/>
      <protection/>
    </xf>
    <xf numFmtId="4" fontId="12" fillId="0" borderId="39" xfId="15" applyNumberFormat="1" applyFill="1" applyBorder="1" applyAlignment="1" quotePrefix="1">
      <alignment horizontal="right"/>
      <protection/>
    </xf>
    <xf numFmtId="4" fontId="12" fillId="0" borderId="39" xfId="15" applyNumberFormat="1" applyFill="1" applyBorder="1">
      <alignment/>
      <protection/>
    </xf>
    <xf numFmtId="4" fontId="12" fillId="0" borderId="40" xfId="15" applyNumberFormat="1" applyFill="1" applyBorder="1" applyAlignment="1" quotePrefix="1">
      <alignment horizontal="right"/>
      <protection/>
    </xf>
    <xf numFmtId="0" fontId="12" fillId="0" borderId="66" xfId="15" applyNumberFormat="1" applyFill="1" applyBorder="1" applyAlignment="1">
      <alignment horizontal="center" vertical="top"/>
      <protection/>
    </xf>
    <xf numFmtId="0" fontId="14" fillId="0" borderId="57" xfId="71" applyFont="1" applyFill="1" applyBorder="1">
      <alignment/>
      <protection/>
    </xf>
    <xf numFmtId="0" fontId="10" fillId="0" borderId="57" xfId="15" applyFont="1" applyFill="1" applyBorder="1" applyAlignment="1" applyProtection="1">
      <alignment horizontal="left" vertical="top"/>
      <protection/>
    </xf>
    <xf numFmtId="0" fontId="14" fillId="0" borderId="58" xfId="71" applyFont="1" applyFill="1" applyBorder="1">
      <alignment/>
      <protection/>
    </xf>
    <xf numFmtId="0" fontId="12" fillId="0" borderId="56" xfId="15" applyNumberFormat="1" applyFill="1" applyBorder="1" applyAlignment="1">
      <alignment horizontal="center" vertical="top"/>
      <protection/>
    </xf>
    <xf numFmtId="49" fontId="11" fillId="0" borderId="71" xfId="15" applyNumberFormat="1" applyFont="1" applyFill="1" applyBorder="1">
      <alignment/>
      <protection/>
    </xf>
    <xf numFmtId="4" fontId="12" fillId="0" borderId="54" xfId="15" applyNumberFormat="1" applyFill="1" applyBorder="1">
      <alignment/>
      <protection/>
    </xf>
    <xf numFmtId="4" fontId="11" fillId="0" borderId="72" xfId="15" applyNumberFormat="1" applyFont="1" applyFill="1" applyBorder="1">
      <alignment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166" fontId="46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vertical="top" wrapText="1"/>
      <protection/>
    </xf>
    <xf numFmtId="0" fontId="48" fillId="0" borderId="0" xfId="0" applyFont="1" applyFill="1" applyBorder="1" applyAlignment="1">
      <alignment/>
    </xf>
    <xf numFmtId="3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 vertical="top" wrapText="1"/>
      <protection/>
    </xf>
    <xf numFmtId="3" fontId="53" fillId="0" borderId="14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/>
      <protection/>
    </xf>
    <xf numFmtId="1" fontId="53" fillId="0" borderId="0" xfId="0" applyNumberFormat="1" applyFont="1" applyFill="1" applyBorder="1" applyAlignment="1" applyProtection="1">
      <alignment horizontal="center" vertical="center"/>
      <protection/>
    </xf>
    <xf numFmtId="1" fontId="53" fillId="0" borderId="0" xfId="0" applyNumberFormat="1" applyFont="1" applyFill="1" applyBorder="1" applyAlignment="1" applyProtection="1">
      <alignment horizontal="center" vertical="top" wrapText="1"/>
      <protection/>
    </xf>
    <xf numFmtId="1" fontId="53" fillId="0" borderId="2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" vertical="top"/>
    </xf>
    <xf numFmtId="0" fontId="72" fillId="0" borderId="0" xfId="0" applyFont="1" applyAlignment="1">
      <alignment horizontal="center" vertical="top"/>
    </xf>
    <xf numFmtId="0" fontId="73" fillId="0" borderId="23" xfId="15" applyFont="1" applyFill="1" applyBorder="1" applyAlignment="1">
      <alignment horizontal="center"/>
      <protection/>
    </xf>
    <xf numFmtId="0" fontId="12" fillId="0" borderId="24" xfId="15" applyFill="1" applyBorder="1" applyAlignment="1">
      <alignment horizontal="center"/>
      <protection/>
    </xf>
    <xf numFmtId="0" fontId="12" fillId="0" borderId="25" xfId="15" applyFill="1" applyBorder="1" applyAlignment="1">
      <alignment horizontal="center"/>
      <protection/>
    </xf>
    <xf numFmtId="0" fontId="11" fillId="0" borderId="33" xfId="15" applyFont="1" applyFill="1" applyBorder="1" applyAlignment="1">
      <alignment horizontal="center"/>
      <protection/>
    </xf>
    <xf numFmtId="0" fontId="11" fillId="0" borderId="73" xfId="15" applyFont="1" applyFill="1" applyBorder="1" applyAlignment="1">
      <alignment/>
      <protection/>
    </xf>
    <xf numFmtId="0" fontId="11" fillId="0" borderId="14" xfId="15" applyFont="1" applyFill="1" applyBorder="1" applyAlignment="1">
      <alignment horizontal="center"/>
      <protection/>
    </xf>
    <xf numFmtId="0" fontId="12" fillId="0" borderId="0" xfId="15" applyFill="1" applyBorder="1" applyAlignment="1">
      <alignment/>
      <protection/>
    </xf>
    <xf numFmtId="0" fontId="11" fillId="0" borderId="71" xfId="15" applyFont="1" applyFill="1" applyBorder="1" applyAlignment="1">
      <alignment horizontal="center"/>
      <protection/>
    </xf>
    <xf numFmtId="0" fontId="11" fillId="0" borderId="54" xfId="15" applyFont="1" applyFill="1" applyBorder="1" applyAlignment="1">
      <alignment/>
      <protection/>
    </xf>
    <xf numFmtId="0" fontId="11" fillId="0" borderId="26" xfId="15" applyFont="1" applyFill="1" applyBorder="1" applyAlignment="1">
      <alignment horizontal="center"/>
      <protection/>
    </xf>
    <xf numFmtId="0" fontId="11" fillId="0" borderId="16" xfId="15" applyFont="1" applyFill="1" applyBorder="1" applyAlignment="1">
      <alignment horizontal="center" vertical="center"/>
      <protection/>
    </xf>
    <xf numFmtId="0" fontId="11" fillId="0" borderId="17" xfId="15" applyFont="1" applyFill="1" applyBorder="1" applyAlignment="1">
      <alignment horizontal="center" vertical="center"/>
      <protection/>
    </xf>
    <xf numFmtId="0" fontId="11" fillId="0" borderId="29" xfId="15" applyFont="1" applyFill="1" applyBorder="1" applyAlignment="1">
      <alignment horizontal="center" vertical="center"/>
      <protection/>
    </xf>
    <xf numFmtId="0" fontId="11" fillId="0" borderId="67" xfId="15" applyFont="1" applyFill="1" applyBorder="1" applyAlignment="1">
      <alignment horizontal="center" vertical="center"/>
      <protection/>
    </xf>
    <xf numFmtId="0" fontId="12" fillId="0" borderId="61" xfId="15" applyFill="1" applyBorder="1" applyAlignment="1">
      <alignment vertical="center"/>
      <protection/>
    </xf>
    <xf numFmtId="0" fontId="11" fillId="0" borderId="68" xfId="15" applyFont="1" applyFill="1" applyBorder="1" applyAlignment="1">
      <alignment horizontal="center"/>
      <protection/>
    </xf>
    <xf numFmtId="0" fontId="12" fillId="0" borderId="54" xfId="15" applyFill="1" applyBorder="1" applyAlignment="1">
      <alignment/>
      <protection/>
    </xf>
    <xf numFmtId="0" fontId="11" fillId="0" borderId="19" xfId="15" applyFont="1" applyFill="1" applyBorder="1" applyAlignment="1">
      <alignment horizontal="center"/>
      <protection/>
    </xf>
    <xf numFmtId="0" fontId="11" fillId="0" borderId="20" xfId="15" applyFont="1" applyFill="1" applyBorder="1" applyAlignment="1">
      <alignment/>
      <protection/>
    </xf>
    <xf numFmtId="0" fontId="11" fillId="0" borderId="74" xfId="15" applyFont="1" applyFill="1" applyBorder="1" applyAlignment="1">
      <alignment horizontal="center"/>
      <protection/>
    </xf>
    <xf numFmtId="0" fontId="12" fillId="0" borderId="24" xfId="15" applyFill="1" applyBorder="1" applyAlignment="1">
      <alignment/>
      <protection/>
    </xf>
  </cellXfs>
  <cellStyles count="76">
    <cellStyle name="Normal" xfId="0"/>
    <cellStyle name="_CCTV" xfId="16"/>
    <cellStyle name="_cenová nabídka" xfId="17"/>
    <cellStyle name="_List1" xfId="18"/>
    <cellStyle name="_SO 01.070 Slaboproudé rozvody 1" xfId="19"/>
    <cellStyle name="_STA - A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blokcen" xfId="39"/>
    <cellStyle name="Celkem" xfId="40"/>
    <cellStyle name="Comma" xfId="41"/>
    <cellStyle name="Comma [0]" xfId="42"/>
    <cellStyle name="Dezimal [0]_Tabelle1" xfId="43"/>
    <cellStyle name="Dezimal_Tabelle1" xfId="44"/>
    <cellStyle name="Firma" xfId="45"/>
    <cellStyle name="Hlavní nadpis" xfId="46"/>
    <cellStyle name="Hyperlink" xfId="47"/>
    <cellStyle name="Chybně" xfId="48"/>
    <cellStyle name="Kontrolní buňka" xfId="49"/>
    <cellStyle name="lehký dolní okraj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azev_skup" xfId="58"/>
    <cellStyle name="Neutrální" xfId="59"/>
    <cellStyle name="normal" xfId="60"/>
    <cellStyle name="normální_08-P-72" xfId="61"/>
    <cellStyle name="Podnadpis" xfId="62"/>
    <cellStyle name="polozka" xfId="63"/>
    <cellStyle name="popis polozky" xfId="64"/>
    <cellStyle name="Poznámka" xfId="65"/>
    <cellStyle name="Percent" xfId="66"/>
    <cellStyle name="Propojená buňka" xfId="67"/>
    <cellStyle name="SKP" xfId="68"/>
    <cellStyle name="Followed Hyperlink" xfId="69"/>
    <cellStyle name="Správně" xfId="70"/>
    <cellStyle name="Standaard_Blad1_3" xfId="71"/>
    <cellStyle name="Standard_Tabelle1" xfId="72"/>
    <cellStyle name="Stín+tučně" xfId="73"/>
    <cellStyle name="Stín+tučně+velké písmo" xfId="74"/>
    <cellStyle name="Text upozornění" xfId="75"/>
    <cellStyle name="Tučně" xfId="76"/>
    <cellStyle name="TYP ŘÁDKU_4(sloupceJ-L)" xfId="77"/>
    <cellStyle name="Vstup" xfId="78"/>
    <cellStyle name="Výpočet" xfId="79"/>
    <cellStyle name="Výstup" xfId="80"/>
    <cellStyle name="Vysvětlující text" xfId="81"/>
    <cellStyle name="Währung [0]_Tabelle1" xfId="82"/>
    <cellStyle name="Währung_Tabelle1" xfId="83"/>
    <cellStyle name="základní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5</xdr:row>
      <xdr:rowOff>323850</xdr:rowOff>
    </xdr:from>
    <xdr:to>
      <xdr:col>1</xdr:col>
      <xdr:colOff>476250</xdr:colOff>
      <xdr:row>5</xdr:row>
      <xdr:rowOff>323850</xdr:rowOff>
    </xdr:to>
    <xdr:sp>
      <xdr:nvSpPr>
        <xdr:cNvPr id="1" name="Line 5"/>
        <xdr:cNvSpPr>
          <a:spLocks/>
        </xdr:cNvSpPr>
      </xdr:nvSpPr>
      <xdr:spPr>
        <a:xfrm>
          <a:off x="1371600" y="1295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323850</xdr:rowOff>
    </xdr:from>
    <xdr:to>
      <xdr:col>1</xdr:col>
      <xdr:colOff>476250</xdr:colOff>
      <xdr:row>5</xdr:row>
      <xdr:rowOff>323850</xdr:rowOff>
    </xdr:to>
    <xdr:sp>
      <xdr:nvSpPr>
        <xdr:cNvPr id="2" name="Line 6"/>
        <xdr:cNvSpPr>
          <a:spLocks/>
        </xdr:cNvSpPr>
      </xdr:nvSpPr>
      <xdr:spPr>
        <a:xfrm>
          <a:off x="1371600" y="1295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323850</xdr:rowOff>
    </xdr:from>
    <xdr:to>
      <xdr:col>1</xdr:col>
      <xdr:colOff>476250</xdr:colOff>
      <xdr:row>5</xdr:row>
      <xdr:rowOff>323850</xdr:rowOff>
    </xdr:to>
    <xdr:sp>
      <xdr:nvSpPr>
        <xdr:cNvPr id="3" name="Line 7"/>
        <xdr:cNvSpPr>
          <a:spLocks/>
        </xdr:cNvSpPr>
      </xdr:nvSpPr>
      <xdr:spPr>
        <a:xfrm>
          <a:off x="1371600" y="1295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323850</xdr:rowOff>
    </xdr:from>
    <xdr:to>
      <xdr:col>1</xdr:col>
      <xdr:colOff>476250</xdr:colOff>
      <xdr:row>5</xdr:row>
      <xdr:rowOff>323850</xdr:rowOff>
    </xdr:to>
    <xdr:sp>
      <xdr:nvSpPr>
        <xdr:cNvPr id="4" name="Line 8"/>
        <xdr:cNvSpPr>
          <a:spLocks/>
        </xdr:cNvSpPr>
      </xdr:nvSpPr>
      <xdr:spPr>
        <a:xfrm>
          <a:off x="1371600" y="1295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172</xdr:row>
      <xdr:rowOff>323850</xdr:rowOff>
    </xdr:from>
    <xdr:to>
      <xdr:col>1</xdr:col>
      <xdr:colOff>476250</xdr:colOff>
      <xdr:row>172</xdr:row>
      <xdr:rowOff>323850</xdr:rowOff>
    </xdr:to>
    <xdr:sp>
      <xdr:nvSpPr>
        <xdr:cNvPr id="5" name="Line 9"/>
        <xdr:cNvSpPr>
          <a:spLocks/>
        </xdr:cNvSpPr>
      </xdr:nvSpPr>
      <xdr:spPr>
        <a:xfrm>
          <a:off x="1371600" y="385095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172</xdr:row>
      <xdr:rowOff>323850</xdr:rowOff>
    </xdr:from>
    <xdr:to>
      <xdr:col>1</xdr:col>
      <xdr:colOff>476250</xdr:colOff>
      <xdr:row>172</xdr:row>
      <xdr:rowOff>323850</xdr:rowOff>
    </xdr:to>
    <xdr:sp>
      <xdr:nvSpPr>
        <xdr:cNvPr id="6" name="Line 10"/>
        <xdr:cNvSpPr>
          <a:spLocks/>
        </xdr:cNvSpPr>
      </xdr:nvSpPr>
      <xdr:spPr>
        <a:xfrm>
          <a:off x="1371600" y="385095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172</xdr:row>
      <xdr:rowOff>323850</xdr:rowOff>
    </xdr:from>
    <xdr:to>
      <xdr:col>1</xdr:col>
      <xdr:colOff>476250</xdr:colOff>
      <xdr:row>172</xdr:row>
      <xdr:rowOff>323850</xdr:rowOff>
    </xdr:to>
    <xdr:sp>
      <xdr:nvSpPr>
        <xdr:cNvPr id="7" name="Line 11"/>
        <xdr:cNvSpPr>
          <a:spLocks/>
        </xdr:cNvSpPr>
      </xdr:nvSpPr>
      <xdr:spPr>
        <a:xfrm>
          <a:off x="1371600" y="385095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172</xdr:row>
      <xdr:rowOff>323850</xdr:rowOff>
    </xdr:from>
    <xdr:to>
      <xdr:col>1</xdr:col>
      <xdr:colOff>476250</xdr:colOff>
      <xdr:row>172</xdr:row>
      <xdr:rowOff>323850</xdr:rowOff>
    </xdr:to>
    <xdr:sp>
      <xdr:nvSpPr>
        <xdr:cNvPr id="8" name="Line 12"/>
        <xdr:cNvSpPr>
          <a:spLocks/>
        </xdr:cNvSpPr>
      </xdr:nvSpPr>
      <xdr:spPr>
        <a:xfrm>
          <a:off x="1371600" y="385095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nost\sd&#237;len&#233;dokum\Archiv-zak&#225;zky\2005\OS+OSZ%20N&#225;chod\Prov&#225;d&#283;c&#237;%20projekt%202005\Cenovky%20od%20dodavatel&#367;\Re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nost\sd&#237;len&#233;dokum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nost\sd&#237;len&#233;dokum\_AKCE%20NEUKON&#268;EN&#201;\INS-N&#225;chod-Raisova%20677,%20Stavebn&#237;%20u&#269;ili&#353;t&#283;-staveb.&#250;pravy\Profese\Vybaven&#237;%20u&#269;eben\Lab.%20SFy\Rozpo&#269;ty\polo&#382;kov&#253;%20-%20S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bor\Documents%20and%20Settings\noname\Plocha\&#352;%20K%20O%20L%20A%20B\Granty\Tiskopisy\Rozpo&#269;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nost\sd&#237;len&#233;dokum\_AKCE%20NEUKON&#268;EN&#201;\INS-N&#225;chod-Raisova%20677,%20Stavebn&#237;%20u&#269;ili&#353;t&#283;-staveb.&#250;pravy\Profese\Vybaven&#237;%20u&#269;eben\Rozpo&#269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SPŠ stavební, Náchod</v>
          </cell>
        </row>
        <row r="6">
          <cell r="C6" t="str">
            <v>Učebna stavební fyziky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zor 1"/>
      <sheetName val="vzor 2"/>
      <sheetName val="volný tiskopis"/>
      <sheetName val="Benefit - G Prostějov"/>
      <sheetName val="Gy Prostějov u1-u2 Způs.výdaje"/>
      <sheetName val="SPŠ Náchod SFy - ZV"/>
      <sheetName val="SPŠ náchod LMI - ZV"/>
    </sheetNames>
    <sheetDataSet>
      <sheetData sheetId="5">
        <row r="6">
          <cell r="B6" t="str">
            <v>Číslo položky</v>
          </cell>
          <cell r="F6" t="str">
            <v>cena / MJ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PŠ Náchod SFy - ZV"/>
      <sheetName val="SPŠ náchod LMI - ZV"/>
      <sheetName val="List1"/>
      <sheetName val="List2"/>
      <sheetName val="List3"/>
    </sheetNames>
    <sheetDataSet>
      <sheetData sheetId="0">
        <row r="6">
          <cell r="G6" t="str">
            <v>celkem (Kč)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0"/>
  <sheetViews>
    <sheetView view="pageBreakPreview" zoomScaleSheetLayoutView="100" workbookViewId="0" topLeftCell="A1">
      <selection activeCell="O21" sqref="O21"/>
    </sheetView>
  </sheetViews>
  <sheetFormatPr defaultColWidth="9.33203125" defaultRowHeight="12" customHeight="1"/>
  <cols>
    <col min="1" max="1" width="11.66015625" style="16" customWidth="1"/>
    <col min="2" max="2" width="55.66015625" style="16" customWidth="1"/>
    <col min="3" max="3" width="4.66015625" style="16" customWidth="1"/>
    <col min="4" max="4" width="10.83203125" style="17" customWidth="1"/>
    <col min="5" max="5" width="11.5" style="18" customWidth="1"/>
    <col min="6" max="6" width="14.5" style="18" customWidth="1"/>
    <col min="7" max="7" width="10.5" style="19" customWidth="1"/>
    <col min="8" max="8" width="10.5" style="37" customWidth="1"/>
    <col min="9" max="16384" width="10.5" style="19" customWidth="1"/>
  </cols>
  <sheetData>
    <row r="2" spans="1:8" s="13" customFormat="1" ht="12.75" customHeight="1">
      <c r="A2" s="11" t="s">
        <v>350</v>
      </c>
      <c r="B2" s="9"/>
      <c r="C2" s="9"/>
      <c r="D2" s="9"/>
      <c r="E2" s="12"/>
      <c r="F2" s="12"/>
      <c r="H2" s="37"/>
    </row>
    <row r="3" spans="1:8" s="13" customFormat="1" ht="12.75" customHeight="1">
      <c r="A3" s="9"/>
      <c r="B3" s="9"/>
      <c r="C3" s="9"/>
      <c r="D3" s="9" t="s">
        <v>351</v>
      </c>
      <c r="E3" s="12"/>
      <c r="F3" s="12"/>
      <c r="H3" s="37"/>
    </row>
    <row r="4" spans="1:8" s="13" customFormat="1" ht="12.75" customHeight="1">
      <c r="A4" s="14" t="s">
        <v>1316</v>
      </c>
      <c r="B4" s="9"/>
      <c r="C4" s="9"/>
      <c r="D4" s="9" t="s">
        <v>648</v>
      </c>
      <c r="E4" s="12"/>
      <c r="F4" s="12"/>
      <c r="H4" s="37"/>
    </row>
    <row r="5" spans="1:8" s="13" customFormat="1" ht="6" customHeight="1">
      <c r="A5" s="12"/>
      <c r="B5" s="12"/>
      <c r="C5" s="12"/>
      <c r="D5" s="12"/>
      <c r="E5" s="12"/>
      <c r="F5" s="12"/>
      <c r="H5" s="37"/>
    </row>
    <row r="6" spans="1:8" s="13" customFormat="1" ht="25.5" customHeight="1">
      <c r="A6" s="30" t="s">
        <v>601</v>
      </c>
      <c r="B6" s="30" t="s">
        <v>602</v>
      </c>
      <c r="C6" s="30" t="s">
        <v>603</v>
      </c>
      <c r="D6" s="30" t="s">
        <v>604</v>
      </c>
      <c r="E6" s="30" t="s">
        <v>605</v>
      </c>
      <c r="F6" s="30" t="s">
        <v>606</v>
      </c>
      <c r="H6" s="37"/>
    </row>
    <row r="7" spans="1:8" s="13" customFormat="1" ht="4.5" customHeight="1">
      <c r="A7" s="12"/>
      <c r="B7" s="12"/>
      <c r="C7" s="12"/>
      <c r="D7" s="12"/>
      <c r="E7" s="12"/>
      <c r="F7" s="12"/>
      <c r="H7" s="37"/>
    </row>
    <row r="8" spans="1:8" s="10" customFormat="1" ht="11.25">
      <c r="A8" s="9"/>
      <c r="B8" s="9"/>
      <c r="C8" s="9"/>
      <c r="D8" s="9"/>
      <c r="E8" s="9"/>
      <c r="F8" s="21"/>
      <c r="H8" s="37"/>
    </row>
    <row r="9" spans="1:8" s="10" customFormat="1" ht="11.25">
      <c r="A9" s="9"/>
      <c r="B9" s="20" t="s">
        <v>396</v>
      </c>
      <c r="C9" s="9"/>
      <c r="D9" s="9"/>
      <c r="E9" s="9"/>
      <c r="F9" s="21"/>
      <c r="H9" s="37"/>
    </row>
    <row r="10" spans="1:8" s="10" customFormat="1" ht="11.25">
      <c r="A10" s="9"/>
      <c r="B10" s="9"/>
      <c r="C10" s="9"/>
      <c r="D10" s="9"/>
      <c r="E10" s="9"/>
      <c r="F10" s="21"/>
      <c r="H10" s="37"/>
    </row>
    <row r="11" spans="1:8" s="10" customFormat="1" ht="11.25">
      <c r="A11" s="9"/>
      <c r="B11" s="20" t="s">
        <v>1706</v>
      </c>
      <c r="C11" s="9"/>
      <c r="D11" s="9"/>
      <c r="E11" s="9"/>
      <c r="F11" s="21"/>
      <c r="H11" s="37"/>
    </row>
    <row r="12" spans="1:8" s="10" customFormat="1" ht="11.25">
      <c r="A12" s="9"/>
      <c r="B12" s="22" t="s">
        <v>1582</v>
      </c>
      <c r="C12" s="22"/>
      <c r="D12" s="22"/>
      <c r="E12" s="22"/>
      <c r="F12" s="26">
        <f>F89</f>
        <v>0</v>
      </c>
      <c r="H12" s="37"/>
    </row>
    <row r="13" spans="1:8" s="10" customFormat="1" ht="11.25">
      <c r="A13" s="9"/>
      <c r="B13" s="23" t="s">
        <v>1583</v>
      </c>
      <c r="C13" s="23"/>
      <c r="D13" s="23"/>
      <c r="E13" s="23"/>
      <c r="F13" s="27">
        <f>F103</f>
        <v>0</v>
      </c>
      <c r="H13" s="37"/>
    </row>
    <row r="14" spans="1:8" s="10" customFormat="1" ht="11.25">
      <c r="A14" s="9"/>
      <c r="B14" s="23" t="s">
        <v>1584</v>
      </c>
      <c r="C14" s="23"/>
      <c r="D14" s="23"/>
      <c r="E14" s="23"/>
      <c r="F14" s="27">
        <f>F133</f>
        <v>0</v>
      </c>
      <c r="H14" s="37"/>
    </row>
    <row r="15" spans="1:8" s="10" customFormat="1" ht="11.25">
      <c r="A15" s="9"/>
      <c r="B15" s="23" t="s">
        <v>1585</v>
      </c>
      <c r="C15" s="23"/>
      <c r="D15" s="23"/>
      <c r="E15" s="23"/>
      <c r="F15" s="27">
        <f>F138</f>
        <v>0</v>
      </c>
      <c r="H15" s="37"/>
    </row>
    <row r="16" spans="1:8" s="10" customFormat="1" ht="11.25">
      <c r="A16" s="9"/>
      <c r="B16" s="23" t="s">
        <v>1586</v>
      </c>
      <c r="C16" s="23"/>
      <c r="D16" s="23"/>
      <c r="E16" s="23"/>
      <c r="F16" s="27">
        <f>F145</f>
        <v>0</v>
      </c>
      <c r="H16" s="37"/>
    </row>
    <row r="17" spans="1:8" s="10" customFormat="1" ht="11.25">
      <c r="A17" s="9"/>
      <c r="B17" s="23" t="s">
        <v>1587</v>
      </c>
      <c r="C17" s="23"/>
      <c r="D17" s="23"/>
      <c r="E17" s="23"/>
      <c r="F17" s="27">
        <f>F153</f>
        <v>0</v>
      </c>
      <c r="H17" s="37"/>
    </row>
    <row r="18" spans="1:8" s="10" customFormat="1" ht="11.25">
      <c r="A18" s="9"/>
      <c r="B18" s="23" t="s">
        <v>1588</v>
      </c>
      <c r="C18" s="23"/>
      <c r="D18" s="23"/>
      <c r="E18" s="23"/>
      <c r="F18" s="27">
        <f>F201</f>
        <v>0</v>
      </c>
      <c r="H18" s="37"/>
    </row>
    <row r="19" spans="1:8" s="10" customFormat="1" ht="11.25">
      <c r="A19" s="9"/>
      <c r="B19" s="23" t="s">
        <v>1589</v>
      </c>
      <c r="C19" s="23"/>
      <c r="D19" s="23"/>
      <c r="E19" s="23"/>
      <c r="F19" s="27">
        <f>F205</f>
        <v>0</v>
      </c>
      <c r="H19" s="37"/>
    </row>
    <row r="20" spans="1:8" s="10" customFormat="1" ht="11.25">
      <c r="A20" s="9"/>
      <c r="B20" s="23" t="s">
        <v>1590</v>
      </c>
      <c r="C20" s="23"/>
      <c r="D20" s="23"/>
      <c r="E20" s="23"/>
      <c r="F20" s="27">
        <f>F212</f>
        <v>0</v>
      </c>
      <c r="H20" s="37"/>
    </row>
    <row r="21" spans="1:8" s="10" customFormat="1" ht="11.25">
      <c r="A21" s="9"/>
      <c r="B21" s="23" t="s">
        <v>1591</v>
      </c>
      <c r="C21" s="23"/>
      <c r="D21" s="23"/>
      <c r="E21" s="23"/>
      <c r="F21" s="27">
        <f>F223</f>
        <v>0</v>
      </c>
      <c r="H21" s="37"/>
    </row>
    <row r="22" spans="1:8" s="10" customFormat="1" ht="11.25">
      <c r="A22" s="9"/>
      <c r="B22" s="23" t="s">
        <v>1592</v>
      </c>
      <c r="C22" s="23"/>
      <c r="D22" s="23"/>
      <c r="E22" s="23"/>
      <c r="F22" s="27">
        <f>F228</f>
        <v>0</v>
      </c>
      <c r="H22" s="37"/>
    </row>
    <row r="23" spans="1:8" s="10" customFormat="1" ht="11.25">
      <c r="A23" s="9"/>
      <c r="B23" s="23" t="s">
        <v>1593</v>
      </c>
      <c r="C23" s="23"/>
      <c r="D23" s="23"/>
      <c r="E23" s="23"/>
      <c r="F23" s="27">
        <f>F235</f>
        <v>0</v>
      </c>
      <c r="H23" s="37"/>
    </row>
    <row r="24" spans="1:8" s="10" customFormat="1" ht="11.25">
      <c r="A24" s="9"/>
      <c r="B24" s="23" t="s">
        <v>1594</v>
      </c>
      <c r="C24" s="23"/>
      <c r="D24" s="23"/>
      <c r="E24" s="23"/>
      <c r="F24" s="27">
        <f>F301</f>
        <v>0</v>
      </c>
      <c r="H24" s="37"/>
    </row>
    <row r="25" spans="1:8" s="10" customFormat="1" ht="11.25">
      <c r="A25" s="9"/>
      <c r="B25" s="23" t="s">
        <v>1595</v>
      </c>
      <c r="C25" s="23"/>
      <c r="D25" s="23"/>
      <c r="E25" s="23"/>
      <c r="F25" s="27">
        <f>F305</f>
        <v>0</v>
      </c>
      <c r="H25" s="37"/>
    </row>
    <row r="26" spans="1:8" s="15" customFormat="1" ht="11.25">
      <c r="A26" s="24"/>
      <c r="B26" s="20" t="s">
        <v>1707</v>
      </c>
      <c r="C26" s="40"/>
      <c r="D26" s="40"/>
      <c r="E26" s="40"/>
      <c r="F26" s="41">
        <f>SUM(F12:F25)</f>
        <v>0</v>
      </c>
      <c r="H26" s="39"/>
    </row>
    <row r="27" spans="1:8" s="10" customFormat="1" ht="11.25">
      <c r="A27" s="9"/>
      <c r="B27" s="23"/>
      <c r="C27" s="23"/>
      <c r="D27" s="23"/>
      <c r="E27" s="23"/>
      <c r="F27" s="27"/>
      <c r="H27" s="37"/>
    </row>
    <row r="28" spans="1:8" s="10" customFormat="1" ht="11.25">
      <c r="A28" s="9"/>
      <c r="B28" s="42" t="s">
        <v>1708</v>
      </c>
      <c r="C28" s="23"/>
      <c r="D28" s="23"/>
      <c r="E28" s="23"/>
      <c r="F28" s="27"/>
      <c r="H28" s="37"/>
    </row>
    <row r="29" spans="1:8" s="10" customFormat="1" ht="11.25">
      <c r="A29" s="9"/>
      <c r="B29" s="23" t="s">
        <v>1596</v>
      </c>
      <c r="C29" s="23"/>
      <c r="D29" s="23"/>
      <c r="E29" s="23"/>
      <c r="F29" s="27">
        <f>F319</f>
        <v>0</v>
      </c>
      <c r="H29" s="37"/>
    </row>
    <row r="30" spans="1:8" s="10" customFormat="1" ht="11.25">
      <c r="A30" s="9"/>
      <c r="B30" s="23" t="s">
        <v>1597</v>
      </c>
      <c r="C30" s="23"/>
      <c r="D30" s="23"/>
      <c r="E30" s="23"/>
      <c r="F30" s="27">
        <f>F325</f>
        <v>0</v>
      </c>
      <c r="H30" s="37"/>
    </row>
    <row r="31" spans="1:8" s="10" customFormat="1" ht="11.25">
      <c r="A31" s="9"/>
      <c r="B31" s="23" t="s">
        <v>1598</v>
      </c>
      <c r="C31" s="23"/>
      <c r="D31" s="23"/>
      <c r="E31" s="23"/>
      <c r="F31" s="27">
        <f>F335</f>
        <v>0</v>
      </c>
      <c r="H31" s="37"/>
    </row>
    <row r="32" spans="1:8" s="10" customFormat="1" ht="11.25">
      <c r="A32" s="9"/>
      <c r="B32" s="23" t="s">
        <v>1599</v>
      </c>
      <c r="C32" s="23"/>
      <c r="D32" s="23"/>
      <c r="E32" s="23"/>
      <c r="F32" s="27">
        <f>F339</f>
        <v>0</v>
      </c>
      <c r="H32" s="37"/>
    </row>
    <row r="33" spans="1:8" s="10" customFormat="1" ht="11.25">
      <c r="A33" s="9"/>
      <c r="B33" s="23" t="s">
        <v>1600</v>
      </c>
      <c r="C33" s="23"/>
      <c r="D33" s="23"/>
      <c r="E33" s="23"/>
      <c r="F33" s="27">
        <f>F343</f>
        <v>0</v>
      </c>
      <c r="H33" s="37"/>
    </row>
    <row r="34" spans="1:8" s="10" customFormat="1" ht="11.25">
      <c r="A34" s="9"/>
      <c r="B34" s="23" t="s">
        <v>1601</v>
      </c>
      <c r="C34" s="23"/>
      <c r="D34" s="23"/>
      <c r="E34" s="23"/>
      <c r="F34" s="27">
        <f>F347</f>
        <v>0</v>
      </c>
      <c r="H34" s="37"/>
    </row>
    <row r="35" spans="1:8" s="10" customFormat="1" ht="11.25">
      <c r="A35" s="9"/>
      <c r="B35" s="23" t="s">
        <v>1602</v>
      </c>
      <c r="C35" s="23"/>
      <c r="D35" s="23"/>
      <c r="E35" s="23"/>
      <c r="F35" s="27">
        <f>F358</f>
        <v>0</v>
      </c>
      <c r="H35" s="37"/>
    </row>
    <row r="36" spans="1:8" s="10" customFormat="1" ht="11.25">
      <c r="A36" s="9"/>
      <c r="B36" s="23" t="s">
        <v>1603</v>
      </c>
      <c r="C36" s="23"/>
      <c r="D36" s="23"/>
      <c r="E36" s="23"/>
      <c r="F36" s="27">
        <f>F367</f>
        <v>0</v>
      </c>
      <c r="H36" s="37"/>
    </row>
    <row r="37" spans="1:8" s="10" customFormat="1" ht="11.25">
      <c r="A37" s="9"/>
      <c r="B37" s="23" t="s">
        <v>1604</v>
      </c>
      <c r="C37" s="23"/>
      <c r="D37" s="23"/>
      <c r="E37" s="23"/>
      <c r="F37" s="27">
        <f>F397</f>
        <v>0</v>
      </c>
      <c r="H37" s="37"/>
    </row>
    <row r="38" spans="1:8" s="10" customFormat="1" ht="11.25">
      <c r="A38" s="9"/>
      <c r="B38" s="23" t="s">
        <v>1605</v>
      </c>
      <c r="C38" s="23"/>
      <c r="D38" s="23"/>
      <c r="E38" s="23"/>
      <c r="F38" s="27">
        <f>F416</f>
        <v>0</v>
      </c>
      <c r="H38" s="37"/>
    </row>
    <row r="39" spans="1:8" s="10" customFormat="1" ht="11.25">
      <c r="A39" s="9"/>
      <c r="B39" s="23" t="s">
        <v>1606</v>
      </c>
      <c r="C39" s="23"/>
      <c r="D39" s="23"/>
      <c r="E39" s="23"/>
      <c r="F39" s="27">
        <f>F437</f>
        <v>0</v>
      </c>
      <c r="H39" s="37"/>
    </row>
    <row r="40" spans="1:8" s="10" customFormat="1" ht="11.25">
      <c r="A40" s="9"/>
      <c r="B40" s="23" t="s">
        <v>1607</v>
      </c>
      <c r="C40" s="23"/>
      <c r="D40" s="23"/>
      <c r="E40" s="23"/>
      <c r="F40" s="27">
        <f>F445</f>
        <v>0</v>
      </c>
      <c r="H40" s="37"/>
    </row>
    <row r="41" spans="1:8" s="10" customFormat="1" ht="11.25">
      <c r="A41" s="9"/>
      <c r="B41" s="23" t="s">
        <v>1608</v>
      </c>
      <c r="C41" s="23"/>
      <c r="D41" s="23"/>
      <c r="E41" s="23"/>
      <c r="F41" s="27">
        <f>F450</f>
        <v>0</v>
      </c>
      <c r="H41" s="37"/>
    </row>
    <row r="42" spans="1:8" s="10" customFormat="1" ht="11.25">
      <c r="A42" s="9"/>
      <c r="B42" s="23" t="s">
        <v>1609</v>
      </c>
      <c r="C42" s="23"/>
      <c r="D42" s="23"/>
      <c r="E42" s="23"/>
      <c r="F42" s="27">
        <f>F457</f>
        <v>0</v>
      </c>
      <c r="H42" s="37"/>
    </row>
    <row r="43" spans="1:8" s="10" customFormat="1" ht="11.25">
      <c r="A43" s="9"/>
      <c r="B43" s="23" t="s">
        <v>1610</v>
      </c>
      <c r="C43" s="23"/>
      <c r="D43" s="23"/>
      <c r="E43" s="23"/>
      <c r="F43" s="27">
        <f>F462</f>
        <v>0</v>
      </c>
      <c r="H43" s="37"/>
    </row>
    <row r="44" spans="1:8" s="10" customFormat="1" ht="11.25">
      <c r="A44" s="9"/>
      <c r="B44" s="23" t="s">
        <v>1611</v>
      </c>
      <c r="C44" s="23"/>
      <c r="D44" s="23"/>
      <c r="E44" s="23"/>
      <c r="F44" s="27">
        <f>F471</f>
        <v>0</v>
      </c>
      <c r="H44" s="37"/>
    </row>
    <row r="45" spans="1:8" s="10" customFormat="1" ht="11.25">
      <c r="A45" s="9"/>
      <c r="B45" s="23" t="s">
        <v>1612</v>
      </c>
      <c r="C45" s="23"/>
      <c r="D45" s="23"/>
      <c r="E45" s="23"/>
      <c r="F45" s="27">
        <f>F478</f>
        <v>0</v>
      </c>
      <c r="H45" s="37"/>
    </row>
    <row r="46" spans="1:8" s="10" customFormat="1" ht="11.25">
      <c r="A46" s="9"/>
      <c r="B46" s="23" t="s">
        <v>1613</v>
      </c>
      <c r="C46" s="23"/>
      <c r="D46" s="23"/>
      <c r="E46" s="23"/>
      <c r="F46" s="27">
        <f>F483</f>
        <v>0</v>
      </c>
      <c r="H46" s="37"/>
    </row>
    <row r="47" spans="1:8" s="10" customFormat="1" ht="11.25">
      <c r="A47" s="9"/>
      <c r="B47" s="23" t="s">
        <v>1614</v>
      </c>
      <c r="C47" s="23"/>
      <c r="D47" s="23"/>
      <c r="E47" s="23"/>
      <c r="F47" s="27">
        <f>F487</f>
        <v>0</v>
      </c>
      <c r="H47" s="37"/>
    </row>
    <row r="48" spans="1:8" s="15" customFormat="1" ht="11.25">
      <c r="A48" s="24"/>
      <c r="B48" s="42" t="s">
        <v>1709</v>
      </c>
      <c r="C48" s="40"/>
      <c r="D48" s="40"/>
      <c r="E48" s="40"/>
      <c r="F48" s="41">
        <f>SUM(F29:F47)</f>
        <v>0</v>
      </c>
      <c r="H48" s="39"/>
    </row>
    <row r="49" spans="1:8" s="10" customFormat="1" ht="11.25">
      <c r="A49" s="9"/>
      <c r="B49" s="42"/>
      <c r="C49" s="23"/>
      <c r="D49" s="23"/>
      <c r="E49" s="23"/>
      <c r="F49" s="27"/>
      <c r="H49" s="37"/>
    </row>
    <row r="50" spans="1:8" s="10" customFormat="1" ht="11.25">
      <c r="A50" s="9"/>
      <c r="B50" s="42" t="s">
        <v>1710</v>
      </c>
      <c r="C50" s="23"/>
      <c r="D50" s="23"/>
      <c r="E50" s="23"/>
      <c r="F50" s="27"/>
      <c r="H50" s="37"/>
    </row>
    <row r="51" spans="1:8" s="10" customFormat="1" ht="11.25">
      <c r="A51" s="9"/>
      <c r="B51" s="23" t="s">
        <v>1615</v>
      </c>
      <c r="C51" s="23"/>
      <c r="D51" s="23"/>
      <c r="E51" s="23"/>
      <c r="F51" s="27">
        <f>F493</f>
        <v>0</v>
      </c>
      <c r="H51" s="37"/>
    </row>
    <row r="52" spans="1:8" s="10" customFormat="1" ht="11.25">
      <c r="A52" s="9"/>
      <c r="B52" s="23" t="s">
        <v>1616</v>
      </c>
      <c r="C52" s="23"/>
      <c r="D52" s="23"/>
      <c r="E52" s="23"/>
      <c r="F52" s="27">
        <f>F499</f>
        <v>0</v>
      </c>
      <c r="H52" s="37"/>
    </row>
    <row r="53" spans="1:8" s="10" customFormat="1" ht="11.25">
      <c r="A53" s="9"/>
      <c r="B53" s="23" t="s">
        <v>1617</v>
      </c>
      <c r="C53" s="23"/>
      <c r="D53" s="23"/>
      <c r="E53" s="23"/>
      <c r="F53" s="27">
        <f>F503</f>
        <v>0</v>
      </c>
      <c r="H53" s="37"/>
    </row>
    <row r="54" spans="1:8" s="10" customFormat="1" ht="11.25">
      <c r="A54" s="9"/>
      <c r="B54" s="23" t="s">
        <v>1618</v>
      </c>
      <c r="C54" s="23"/>
      <c r="D54" s="23"/>
      <c r="E54" s="23"/>
      <c r="F54" s="27">
        <f>F507</f>
        <v>0</v>
      </c>
      <c r="H54" s="37"/>
    </row>
    <row r="55" spans="1:8" s="15" customFormat="1" ht="11.25">
      <c r="A55" s="24"/>
      <c r="B55" s="42" t="s">
        <v>1711</v>
      </c>
      <c r="C55" s="40"/>
      <c r="D55" s="40"/>
      <c r="E55" s="40"/>
      <c r="F55" s="41">
        <f>SUM(F51:F54)</f>
        <v>0</v>
      </c>
      <c r="H55" s="39"/>
    </row>
    <row r="56" spans="1:8" s="10" customFormat="1" ht="11.25">
      <c r="A56" s="9"/>
      <c r="B56" s="23"/>
      <c r="C56" s="23"/>
      <c r="D56" s="23"/>
      <c r="E56" s="23"/>
      <c r="F56" s="27"/>
      <c r="H56" s="37"/>
    </row>
    <row r="57" spans="1:8" s="10" customFormat="1" ht="11.25">
      <c r="A57" s="9"/>
      <c r="B57" s="42" t="s">
        <v>1712</v>
      </c>
      <c r="C57" s="23"/>
      <c r="D57" s="23"/>
      <c r="E57" s="23"/>
      <c r="F57" s="27"/>
      <c r="H57" s="37"/>
    </row>
    <row r="58" spans="1:8" s="10" customFormat="1" ht="11.25">
      <c r="A58" s="9"/>
      <c r="B58" s="23" t="s">
        <v>1619</v>
      </c>
      <c r="C58" s="23"/>
      <c r="D58" s="23"/>
      <c r="E58" s="23"/>
      <c r="F58" s="27">
        <f>F514</f>
        <v>0</v>
      </c>
      <c r="H58" s="37"/>
    </row>
    <row r="59" spans="1:8" s="10" customFormat="1" ht="11.25">
      <c r="A59" s="9"/>
      <c r="B59" s="23" t="s">
        <v>1620</v>
      </c>
      <c r="C59" s="23"/>
      <c r="D59" s="23"/>
      <c r="E59" s="23"/>
      <c r="F59" s="27">
        <f>F519</f>
        <v>0</v>
      </c>
      <c r="H59" s="37"/>
    </row>
    <row r="60" spans="1:8" s="10" customFormat="1" ht="11.25">
      <c r="A60" s="9"/>
      <c r="B60" s="23" t="s">
        <v>1621</v>
      </c>
      <c r="C60" s="23"/>
      <c r="D60" s="23"/>
      <c r="E60" s="23"/>
      <c r="F60" s="27">
        <f>F523</f>
        <v>0</v>
      </c>
      <c r="H60" s="37"/>
    </row>
    <row r="61" spans="1:8" s="10" customFormat="1" ht="11.25">
      <c r="A61" s="9"/>
      <c r="B61" s="23" t="s">
        <v>1622</v>
      </c>
      <c r="C61" s="23"/>
      <c r="D61" s="23"/>
      <c r="E61" s="23"/>
      <c r="F61" s="27">
        <f>F528</f>
        <v>0</v>
      </c>
      <c r="H61" s="37"/>
    </row>
    <row r="62" spans="1:8" s="10" customFormat="1" ht="11.25">
      <c r="A62" s="9"/>
      <c r="B62" s="23" t="s">
        <v>1623</v>
      </c>
      <c r="C62" s="23"/>
      <c r="D62" s="23"/>
      <c r="E62" s="23"/>
      <c r="F62" s="27" t="e">
        <f>F533</f>
        <v>#REF!</v>
      </c>
      <c r="H62" s="37"/>
    </row>
    <row r="63" spans="1:8" s="10" customFormat="1" ht="11.25">
      <c r="A63" s="9"/>
      <c r="B63" s="23" t="s">
        <v>1624</v>
      </c>
      <c r="C63" s="23"/>
      <c r="D63" s="23"/>
      <c r="E63" s="23"/>
      <c r="F63" s="27">
        <f>F539</f>
        <v>0</v>
      </c>
      <c r="H63" s="37"/>
    </row>
    <row r="64" spans="1:8" s="15" customFormat="1" ht="11.25">
      <c r="A64" s="24"/>
      <c r="B64" s="42" t="s">
        <v>1713</v>
      </c>
      <c r="C64" s="40"/>
      <c r="D64" s="40"/>
      <c r="E64" s="40"/>
      <c r="F64" s="41" t="e">
        <f>SUM(F58:F63)</f>
        <v>#REF!</v>
      </c>
      <c r="H64" s="39"/>
    </row>
    <row r="65" spans="1:8" s="10" customFormat="1" ht="11.25">
      <c r="A65" s="9"/>
      <c r="B65" s="9"/>
      <c r="C65" s="9"/>
      <c r="D65" s="9"/>
      <c r="E65" s="9"/>
      <c r="F65" s="21"/>
      <c r="H65" s="37"/>
    </row>
    <row r="66" spans="1:8" s="15" customFormat="1" ht="11.25">
      <c r="A66" s="24"/>
      <c r="B66" s="25" t="s">
        <v>397</v>
      </c>
      <c r="C66" s="25"/>
      <c r="D66" s="25"/>
      <c r="E66" s="28"/>
      <c r="F66" s="28" t="e">
        <f>SUM(F26,F48,F55,F64)</f>
        <v>#REF!</v>
      </c>
      <c r="H66" s="38"/>
    </row>
    <row r="67" spans="1:8" s="10" customFormat="1" ht="11.25">
      <c r="A67" s="9"/>
      <c r="B67" s="9"/>
      <c r="C67" s="9"/>
      <c r="D67" s="9"/>
      <c r="E67" s="9"/>
      <c r="F67" s="21"/>
      <c r="H67" s="37"/>
    </row>
    <row r="68" spans="1:8" s="10" customFormat="1" ht="11.25">
      <c r="A68" s="9"/>
      <c r="B68" s="22" t="s">
        <v>398</v>
      </c>
      <c r="C68" s="22"/>
      <c r="D68" s="22"/>
      <c r="E68" s="22"/>
      <c r="F68" s="26" t="e">
        <f>F66*0.19</f>
        <v>#REF!</v>
      </c>
      <c r="H68" s="37"/>
    </row>
    <row r="69" spans="1:8" s="10" customFormat="1" ht="11.25">
      <c r="A69" s="9"/>
      <c r="B69" s="9"/>
      <c r="C69" s="9"/>
      <c r="D69" s="9"/>
      <c r="E69" s="9"/>
      <c r="F69" s="29"/>
      <c r="H69" s="37"/>
    </row>
    <row r="70" spans="1:8" s="15" customFormat="1" ht="11.25">
      <c r="A70" s="24"/>
      <c r="B70" s="25" t="s">
        <v>399</v>
      </c>
      <c r="C70" s="25"/>
      <c r="D70" s="25"/>
      <c r="E70" s="25"/>
      <c r="F70" s="28" t="e">
        <f>SUM(F66:F68)</f>
        <v>#REF!</v>
      </c>
      <c r="H70" s="39"/>
    </row>
    <row r="71" spans="1:8" s="10" customFormat="1" ht="11.25">
      <c r="A71" s="9"/>
      <c r="B71" s="9"/>
      <c r="C71" s="9"/>
      <c r="D71" s="9"/>
      <c r="E71" s="9"/>
      <c r="F71" s="29"/>
      <c r="H71" s="37"/>
    </row>
    <row r="72" spans="1:8" s="10" customFormat="1" ht="11.25">
      <c r="A72" s="9"/>
      <c r="B72" s="9"/>
      <c r="C72" s="9"/>
      <c r="D72" s="9"/>
      <c r="E72" s="9"/>
      <c r="F72" s="21"/>
      <c r="H72" s="37"/>
    </row>
    <row r="73" spans="1:8" s="10" customFormat="1" ht="11.25">
      <c r="A73" s="9"/>
      <c r="B73" s="9"/>
      <c r="C73" s="9"/>
      <c r="D73" s="9"/>
      <c r="E73" s="9"/>
      <c r="F73" s="21"/>
      <c r="H73" s="37"/>
    </row>
    <row r="74" spans="1:8" s="10" customFormat="1" ht="11.25">
      <c r="A74" s="9"/>
      <c r="B74" s="9"/>
      <c r="C74" s="9"/>
      <c r="D74" s="9"/>
      <c r="E74" s="9"/>
      <c r="F74" s="21"/>
      <c r="H74" s="37"/>
    </row>
    <row r="75" spans="1:8" s="10" customFormat="1" ht="11.25">
      <c r="A75" s="9"/>
      <c r="B75" s="9"/>
      <c r="C75" s="9"/>
      <c r="D75" s="9"/>
      <c r="E75" s="9"/>
      <c r="F75" s="21"/>
      <c r="H75" s="37"/>
    </row>
    <row r="76" spans="1:8" s="10" customFormat="1" ht="11.25">
      <c r="A76" s="9"/>
      <c r="B76" s="9"/>
      <c r="C76" s="9"/>
      <c r="D76" s="9"/>
      <c r="E76" s="9"/>
      <c r="F76" s="21"/>
      <c r="H76" s="37"/>
    </row>
    <row r="77" spans="1:8" s="10" customFormat="1" ht="11.25">
      <c r="A77" s="9"/>
      <c r="B77" s="9"/>
      <c r="C77" s="9"/>
      <c r="D77" s="9"/>
      <c r="E77" s="9"/>
      <c r="F77" s="21"/>
      <c r="H77" s="37"/>
    </row>
    <row r="78" spans="1:8" s="49" customFormat="1" ht="21" customHeight="1">
      <c r="A78" s="50"/>
      <c r="B78" s="51" t="s">
        <v>1706</v>
      </c>
      <c r="C78" s="50"/>
      <c r="D78" s="52"/>
      <c r="E78" s="53"/>
      <c r="F78" s="53"/>
      <c r="H78" s="48"/>
    </row>
    <row r="79" spans="1:8" s="13" customFormat="1" ht="11.25">
      <c r="A79" s="1" t="s">
        <v>607</v>
      </c>
      <c r="B79" s="1" t="s">
        <v>613</v>
      </c>
      <c r="C79" s="1"/>
      <c r="D79" s="2"/>
      <c r="E79" s="3"/>
      <c r="F79" s="3"/>
      <c r="H79" s="37"/>
    </row>
    <row r="80" spans="1:8" s="13" customFormat="1" ht="22.5">
      <c r="A80" s="4" t="s">
        <v>614</v>
      </c>
      <c r="B80" s="4" t="s">
        <v>615</v>
      </c>
      <c r="C80" s="4" t="s">
        <v>616</v>
      </c>
      <c r="D80" s="5">
        <v>2.669</v>
      </c>
      <c r="E80" s="36">
        <v>0</v>
      </c>
      <c r="F80" s="7">
        <f aca="true" t="shared" si="0" ref="F80:F88">IF(ISBLANK(E80),"",D80*E80)</f>
        <v>0</v>
      </c>
      <c r="H80" s="37"/>
    </row>
    <row r="81" spans="1:8" s="13" customFormat="1" ht="22.5">
      <c r="A81" s="4" t="s">
        <v>617</v>
      </c>
      <c r="B81" s="4" t="s">
        <v>618</v>
      </c>
      <c r="C81" s="4" t="s">
        <v>616</v>
      </c>
      <c r="D81" s="5">
        <v>1.335</v>
      </c>
      <c r="E81" s="36">
        <v>0</v>
      </c>
      <c r="F81" s="7">
        <f t="shared" si="0"/>
        <v>0</v>
      </c>
      <c r="H81" s="37"/>
    </row>
    <row r="82" spans="1:8" s="13" customFormat="1" ht="11.25">
      <c r="A82" s="4" t="s">
        <v>619</v>
      </c>
      <c r="B82" s="4" t="s">
        <v>620</v>
      </c>
      <c r="C82" s="4" t="s">
        <v>616</v>
      </c>
      <c r="D82" s="5">
        <v>9.36</v>
      </c>
      <c r="E82" s="36">
        <v>0</v>
      </c>
      <c r="F82" s="7">
        <f t="shared" si="0"/>
        <v>0</v>
      </c>
      <c r="H82" s="37"/>
    </row>
    <row r="83" spans="1:8" s="13" customFormat="1" ht="22.5">
      <c r="A83" s="4" t="s">
        <v>621</v>
      </c>
      <c r="B83" s="4" t="s">
        <v>1324</v>
      </c>
      <c r="C83" s="4" t="s">
        <v>616</v>
      </c>
      <c r="D83" s="5">
        <v>1.536</v>
      </c>
      <c r="E83" s="36">
        <v>0</v>
      </c>
      <c r="F83" s="7">
        <f t="shared" si="0"/>
        <v>0</v>
      </c>
      <c r="H83" s="37"/>
    </row>
    <row r="84" spans="1:8" s="13" customFormat="1" ht="22.5">
      <c r="A84" s="4" t="s">
        <v>1325</v>
      </c>
      <c r="B84" s="4" t="s">
        <v>1326</v>
      </c>
      <c r="C84" s="4" t="s">
        <v>616</v>
      </c>
      <c r="D84" s="5">
        <v>9.36</v>
      </c>
      <c r="E84" s="36">
        <v>0</v>
      </c>
      <c r="F84" s="7">
        <f t="shared" si="0"/>
        <v>0</v>
      </c>
      <c r="H84" s="37"/>
    </row>
    <row r="85" spans="1:8" s="13" customFormat="1" ht="22.5">
      <c r="A85" s="4" t="s">
        <v>1327</v>
      </c>
      <c r="B85" s="4" t="s">
        <v>1328</v>
      </c>
      <c r="C85" s="4" t="s">
        <v>616</v>
      </c>
      <c r="D85" s="5">
        <v>9.36</v>
      </c>
      <c r="E85" s="36">
        <v>0</v>
      </c>
      <c r="F85" s="7">
        <f t="shared" si="0"/>
        <v>0</v>
      </c>
      <c r="H85" s="37"/>
    </row>
    <row r="86" spans="1:8" s="13" customFormat="1" ht="11.25">
      <c r="A86" s="4" t="s">
        <v>1329</v>
      </c>
      <c r="B86" s="4" t="s">
        <v>1330</v>
      </c>
      <c r="C86" s="4" t="s">
        <v>616</v>
      </c>
      <c r="D86" s="5">
        <v>13.565</v>
      </c>
      <c r="E86" s="36">
        <v>0</v>
      </c>
      <c r="F86" s="7">
        <f t="shared" si="0"/>
        <v>0</v>
      </c>
      <c r="H86" s="37"/>
    </row>
    <row r="87" spans="1:8" s="13" customFormat="1" ht="11.25">
      <c r="A87" s="4" t="s">
        <v>1331</v>
      </c>
      <c r="B87" s="4" t="s">
        <v>1332</v>
      </c>
      <c r="C87" s="4" t="s">
        <v>616</v>
      </c>
      <c r="D87" s="5">
        <v>13.565</v>
      </c>
      <c r="E87" s="36">
        <v>0</v>
      </c>
      <c r="F87" s="7">
        <f t="shared" si="0"/>
        <v>0</v>
      </c>
      <c r="H87" s="37"/>
    </row>
    <row r="88" spans="1:8" s="13" customFormat="1" ht="22.5">
      <c r="A88" s="4" t="s">
        <v>1333</v>
      </c>
      <c r="B88" s="4" t="s">
        <v>1334</v>
      </c>
      <c r="C88" s="4" t="s">
        <v>616</v>
      </c>
      <c r="D88" s="5">
        <v>13.565</v>
      </c>
      <c r="E88" s="36">
        <v>0</v>
      </c>
      <c r="F88" s="7">
        <f t="shared" si="0"/>
        <v>0</v>
      </c>
      <c r="H88" s="37"/>
    </row>
    <row r="89" spans="1:8" s="15" customFormat="1" ht="11.25">
      <c r="A89" s="1"/>
      <c r="B89" s="1" t="s">
        <v>352</v>
      </c>
      <c r="C89" s="1"/>
      <c r="D89" s="2"/>
      <c r="E89" s="3"/>
      <c r="F89" s="8">
        <f>SUM(F80:F88)</f>
        <v>0</v>
      </c>
      <c r="H89" s="37"/>
    </row>
    <row r="90" spans="1:8" s="13" customFormat="1" ht="11.25">
      <c r="A90" s="4"/>
      <c r="B90" s="4"/>
      <c r="C90" s="4"/>
      <c r="D90" s="5"/>
      <c r="E90" s="6"/>
      <c r="F90" s="7"/>
      <c r="H90" s="37"/>
    </row>
    <row r="91" spans="1:8" s="13" customFormat="1" ht="11.25">
      <c r="A91" s="1" t="s">
        <v>608</v>
      </c>
      <c r="B91" s="1" t="s">
        <v>1335</v>
      </c>
      <c r="C91" s="1"/>
      <c r="D91" s="2"/>
      <c r="E91" s="3"/>
      <c r="F91" s="7">
        <f aca="true" t="shared" si="1" ref="F91:F108">IF(ISBLANK(E91),"",D91*E91)</f>
      </c>
      <c r="H91" s="37"/>
    </row>
    <row r="92" spans="1:8" s="13" customFormat="1" ht="11.25">
      <c r="A92" s="4" t="s">
        <v>1337</v>
      </c>
      <c r="B92" s="4" t="s">
        <v>1338</v>
      </c>
      <c r="C92" s="4" t="s">
        <v>616</v>
      </c>
      <c r="D92" s="5">
        <v>2.16</v>
      </c>
      <c r="E92" s="6">
        <v>0</v>
      </c>
      <c r="F92" s="7">
        <f t="shared" si="1"/>
        <v>0</v>
      </c>
      <c r="H92" s="37"/>
    </row>
    <row r="93" spans="1:8" s="13" customFormat="1" ht="11.25">
      <c r="A93" s="4" t="s">
        <v>1339</v>
      </c>
      <c r="B93" s="4" t="s">
        <v>1340</v>
      </c>
      <c r="C93" s="4" t="s">
        <v>1341</v>
      </c>
      <c r="D93" s="5">
        <v>1.635</v>
      </c>
      <c r="E93" s="6">
        <v>0</v>
      </c>
      <c r="F93" s="7">
        <f t="shared" si="1"/>
        <v>0</v>
      </c>
      <c r="H93" s="37"/>
    </row>
    <row r="94" spans="1:8" s="13" customFormat="1" ht="11.25">
      <c r="A94" s="4" t="s">
        <v>1342</v>
      </c>
      <c r="B94" s="4" t="s">
        <v>1343</v>
      </c>
      <c r="C94" s="4" t="s">
        <v>1341</v>
      </c>
      <c r="D94" s="5">
        <v>1.635</v>
      </c>
      <c r="E94" s="6">
        <v>0</v>
      </c>
      <c r="F94" s="7">
        <f t="shared" si="1"/>
        <v>0</v>
      </c>
      <c r="H94" s="37"/>
    </row>
    <row r="95" spans="1:8" s="13" customFormat="1" ht="13.5" customHeight="1">
      <c r="A95" s="4" t="s">
        <v>1344</v>
      </c>
      <c r="B95" s="4" t="s">
        <v>1345</v>
      </c>
      <c r="C95" s="4" t="s">
        <v>1346</v>
      </c>
      <c r="D95" s="5">
        <v>0.132</v>
      </c>
      <c r="E95" s="6">
        <v>0</v>
      </c>
      <c r="F95" s="7">
        <f t="shared" si="1"/>
        <v>0</v>
      </c>
      <c r="H95" s="37"/>
    </row>
    <row r="96" spans="1:8" s="13" customFormat="1" ht="11.25">
      <c r="A96" s="4" t="s">
        <v>1347</v>
      </c>
      <c r="B96" s="4" t="s">
        <v>1348</v>
      </c>
      <c r="C96" s="4" t="s">
        <v>616</v>
      </c>
      <c r="D96" s="5">
        <v>3.207</v>
      </c>
      <c r="E96" s="6">
        <v>0</v>
      </c>
      <c r="F96" s="7">
        <f t="shared" si="1"/>
        <v>0</v>
      </c>
      <c r="H96" s="37"/>
    </row>
    <row r="97" spans="1:8" s="13" customFormat="1" ht="11.25">
      <c r="A97" s="4" t="s">
        <v>1349</v>
      </c>
      <c r="B97" s="4" t="s">
        <v>1350</v>
      </c>
      <c r="C97" s="4" t="s">
        <v>1341</v>
      </c>
      <c r="D97" s="5">
        <v>10.18</v>
      </c>
      <c r="E97" s="6">
        <v>0</v>
      </c>
      <c r="F97" s="7">
        <f t="shared" si="1"/>
        <v>0</v>
      </c>
      <c r="H97" s="37"/>
    </row>
    <row r="98" spans="1:8" s="13" customFormat="1" ht="11.25">
      <c r="A98" s="4" t="s">
        <v>1351</v>
      </c>
      <c r="B98" s="4" t="s">
        <v>1352</v>
      </c>
      <c r="C98" s="4" t="s">
        <v>1341</v>
      </c>
      <c r="D98" s="5">
        <v>10.18</v>
      </c>
      <c r="E98" s="6">
        <v>0</v>
      </c>
      <c r="F98" s="7">
        <f t="shared" si="1"/>
        <v>0</v>
      </c>
      <c r="H98" s="37"/>
    </row>
    <row r="99" spans="1:8" s="13" customFormat="1" ht="22.5">
      <c r="A99" s="4" t="s">
        <v>1353</v>
      </c>
      <c r="B99" s="4" t="s">
        <v>1354</v>
      </c>
      <c r="C99" s="4" t="s">
        <v>1355</v>
      </c>
      <c r="D99" s="5">
        <v>2</v>
      </c>
      <c r="E99" s="6">
        <v>0</v>
      </c>
      <c r="F99" s="7">
        <f t="shared" si="1"/>
        <v>0</v>
      </c>
      <c r="H99" s="37"/>
    </row>
    <row r="100" spans="1:8" s="13" customFormat="1" ht="11.25">
      <c r="A100" s="4" t="s">
        <v>1356</v>
      </c>
      <c r="B100" s="4" t="s">
        <v>1357</v>
      </c>
      <c r="C100" s="4" t="s">
        <v>616</v>
      </c>
      <c r="D100" s="5">
        <v>0.297</v>
      </c>
      <c r="E100" s="6">
        <v>0</v>
      </c>
      <c r="F100" s="7">
        <f t="shared" si="1"/>
        <v>0</v>
      </c>
      <c r="H100" s="37"/>
    </row>
    <row r="101" spans="1:8" s="13" customFormat="1" ht="11.25">
      <c r="A101" s="4" t="s">
        <v>1358</v>
      </c>
      <c r="B101" s="4" t="s">
        <v>1359</v>
      </c>
      <c r="C101" s="4" t="s">
        <v>1341</v>
      </c>
      <c r="D101" s="5">
        <v>1.885</v>
      </c>
      <c r="E101" s="6">
        <v>0</v>
      </c>
      <c r="F101" s="7">
        <f t="shared" si="1"/>
        <v>0</v>
      </c>
      <c r="H101" s="37"/>
    </row>
    <row r="102" spans="1:8" s="13" customFormat="1" ht="11.25">
      <c r="A102" s="4" t="s">
        <v>1360</v>
      </c>
      <c r="B102" s="4" t="s">
        <v>1361</v>
      </c>
      <c r="C102" s="4" t="s">
        <v>1341</v>
      </c>
      <c r="D102" s="5">
        <v>1.885</v>
      </c>
      <c r="E102" s="6">
        <v>0</v>
      </c>
      <c r="F102" s="7">
        <f t="shared" si="1"/>
        <v>0</v>
      </c>
      <c r="H102" s="37"/>
    </row>
    <row r="103" spans="1:8" s="15" customFormat="1" ht="11.25">
      <c r="A103" s="1"/>
      <c r="B103" s="1" t="s">
        <v>353</v>
      </c>
      <c r="C103" s="1"/>
      <c r="D103" s="2"/>
      <c r="E103" s="3"/>
      <c r="F103" s="8">
        <f>SUM(F92:F102)</f>
        <v>0</v>
      </c>
      <c r="H103" s="37"/>
    </row>
    <row r="104" spans="1:8" s="13" customFormat="1" ht="11.25">
      <c r="A104" s="4"/>
      <c r="B104" s="4"/>
      <c r="C104" s="4"/>
      <c r="D104" s="5"/>
      <c r="E104" s="6"/>
      <c r="F104" s="7"/>
      <c r="H104" s="37"/>
    </row>
    <row r="105" spans="1:8" s="13" customFormat="1" ht="11.25">
      <c r="A105" s="1" t="s">
        <v>609</v>
      </c>
      <c r="B105" s="1" t="s">
        <v>1362</v>
      </c>
      <c r="C105" s="1"/>
      <c r="D105" s="2"/>
      <c r="E105" s="3"/>
      <c r="F105" s="7">
        <f t="shared" si="1"/>
      </c>
      <c r="H105" s="37"/>
    </row>
    <row r="106" spans="1:8" s="13" customFormat="1" ht="22.5">
      <c r="A106" s="4" t="s">
        <v>1363</v>
      </c>
      <c r="B106" s="4" t="s">
        <v>1364</v>
      </c>
      <c r="C106" s="4" t="s">
        <v>1355</v>
      </c>
      <c r="D106" s="5">
        <v>15</v>
      </c>
      <c r="E106" s="6">
        <v>0</v>
      </c>
      <c r="F106" s="7">
        <f t="shared" si="1"/>
        <v>0</v>
      </c>
      <c r="H106" s="37"/>
    </row>
    <row r="107" spans="1:8" s="13" customFormat="1" ht="22.5">
      <c r="A107" s="4" t="s">
        <v>1365</v>
      </c>
      <c r="B107" s="4" t="s">
        <v>1366</v>
      </c>
      <c r="C107" s="4" t="s">
        <v>616</v>
      </c>
      <c r="D107" s="5">
        <v>3.708</v>
      </c>
      <c r="E107" s="6">
        <v>0</v>
      </c>
      <c r="F107" s="7">
        <f t="shared" si="1"/>
        <v>0</v>
      </c>
      <c r="H107" s="37"/>
    </row>
    <row r="108" spans="1:8" s="13" customFormat="1" ht="22.5">
      <c r="A108" s="4" t="s">
        <v>1367</v>
      </c>
      <c r="B108" s="4" t="s">
        <v>1368</v>
      </c>
      <c r="C108" s="4" t="s">
        <v>616</v>
      </c>
      <c r="D108" s="5">
        <v>21.925</v>
      </c>
      <c r="E108" s="6">
        <v>0</v>
      </c>
      <c r="F108" s="7">
        <f t="shared" si="1"/>
        <v>0</v>
      </c>
      <c r="H108" s="37"/>
    </row>
    <row r="109" spans="1:8" s="13" customFormat="1" ht="11.25">
      <c r="A109" s="4" t="s">
        <v>1369</v>
      </c>
      <c r="B109" s="4" t="s">
        <v>1370</v>
      </c>
      <c r="C109" s="4" t="s">
        <v>616</v>
      </c>
      <c r="D109" s="5">
        <v>21.311</v>
      </c>
      <c r="E109" s="6">
        <v>0</v>
      </c>
      <c r="F109" s="7">
        <f aca="true" t="shared" si="2" ref="F109:F129">IF(ISBLANK(E109),"",D109*E109)</f>
        <v>0</v>
      </c>
      <c r="H109" s="37"/>
    </row>
    <row r="110" spans="1:8" s="13" customFormat="1" ht="22.5">
      <c r="A110" s="4" t="s">
        <v>1371</v>
      </c>
      <c r="B110" s="4" t="s">
        <v>1372</v>
      </c>
      <c r="C110" s="4" t="s">
        <v>1355</v>
      </c>
      <c r="D110" s="5">
        <v>6</v>
      </c>
      <c r="E110" s="6">
        <v>0</v>
      </c>
      <c r="F110" s="7">
        <f t="shared" si="2"/>
        <v>0</v>
      </c>
      <c r="H110" s="37"/>
    </row>
    <row r="111" spans="1:8" s="68" customFormat="1" ht="11.25">
      <c r="A111" s="65" t="s">
        <v>1373</v>
      </c>
      <c r="B111" s="65" t="s">
        <v>1374</v>
      </c>
      <c r="C111" s="65" t="s">
        <v>1355</v>
      </c>
      <c r="D111" s="66">
        <v>6.06</v>
      </c>
      <c r="E111" s="6">
        <v>0</v>
      </c>
      <c r="F111" s="67">
        <f t="shared" si="2"/>
        <v>0</v>
      </c>
      <c r="H111" s="69"/>
    </row>
    <row r="112" spans="1:8" s="13" customFormat="1" ht="22.5">
      <c r="A112" s="4" t="s">
        <v>1375</v>
      </c>
      <c r="B112" s="4" t="s">
        <v>1376</v>
      </c>
      <c r="C112" s="4" t="s">
        <v>616</v>
      </c>
      <c r="D112" s="5">
        <v>2.19</v>
      </c>
      <c r="E112" s="6">
        <v>0</v>
      </c>
      <c r="F112" s="7">
        <f t="shared" si="2"/>
        <v>0</v>
      </c>
      <c r="H112" s="37"/>
    </row>
    <row r="113" spans="1:8" s="13" customFormat="1" ht="22.5">
      <c r="A113" s="4" t="s">
        <v>1377</v>
      </c>
      <c r="B113" s="4" t="s">
        <v>1378</v>
      </c>
      <c r="C113" s="4" t="s">
        <v>1346</v>
      </c>
      <c r="D113" s="5">
        <v>1.663</v>
      </c>
      <c r="E113" s="6">
        <v>0</v>
      </c>
      <c r="F113" s="7">
        <f t="shared" si="2"/>
        <v>0</v>
      </c>
      <c r="H113" s="37"/>
    </row>
    <row r="114" spans="1:8" s="13" customFormat="1" ht="22.5">
      <c r="A114" s="4" t="s">
        <v>1379</v>
      </c>
      <c r="B114" s="4" t="s">
        <v>1380</v>
      </c>
      <c r="C114" s="4" t="s">
        <v>1346</v>
      </c>
      <c r="D114" s="5">
        <v>1.132</v>
      </c>
      <c r="E114" s="6">
        <v>0</v>
      </c>
      <c r="F114" s="7">
        <f t="shared" si="2"/>
        <v>0</v>
      </c>
      <c r="H114" s="37"/>
    </row>
    <row r="115" spans="1:8" s="13" customFormat="1" ht="11.25">
      <c r="A115" s="4" t="s">
        <v>1381</v>
      </c>
      <c r="B115" s="4" t="s">
        <v>1382</v>
      </c>
      <c r="C115" s="4" t="s">
        <v>616</v>
      </c>
      <c r="D115" s="5">
        <v>1.758</v>
      </c>
      <c r="E115" s="6">
        <v>0</v>
      </c>
      <c r="F115" s="7">
        <f t="shared" si="2"/>
        <v>0</v>
      </c>
      <c r="H115" s="37"/>
    </row>
    <row r="116" spans="1:8" s="13" customFormat="1" ht="22.5">
      <c r="A116" s="4" t="s">
        <v>1383</v>
      </c>
      <c r="B116" s="4" t="s">
        <v>1384</v>
      </c>
      <c r="C116" s="4" t="s">
        <v>1385</v>
      </c>
      <c r="D116" s="5">
        <v>3.6</v>
      </c>
      <c r="E116" s="6">
        <v>0</v>
      </c>
      <c r="F116" s="7">
        <f t="shared" si="2"/>
        <v>0</v>
      </c>
      <c r="H116" s="37"/>
    </row>
    <row r="117" spans="1:8" s="68" customFormat="1" ht="11.25">
      <c r="A117" s="65" t="s">
        <v>1386</v>
      </c>
      <c r="B117" s="65" t="s">
        <v>1387</v>
      </c>
      <c r="C117" s="65" t="s">
        <v>1355</v>
      </c>
      <c r="D117" s="66">
        <v>20.2</v>
      </c>
      <c r="E117" s="6">
        <v>0</v>
      </c>
      <c r="F117" s="67">
        <f t="shared" si="2"/>
        <v>0</v>
      </c>
      <c r="H117" s="69"/>
    </row>
    <row r="118" spans="1:8" s="13" customFormat="1" ht="22.5">
      <c r="A118" s="4" t="s">
        <v>1388</v>
      </c>
      <c r="B118" s="4" t="s">
        <v>1389</v>
      </c>
      <c r="C118" s="4" t="s">
        <v>1385</v>
      </c>
      <c r="D118" s="5">
        <v>3.6</v>
      </c>
      <c r="E118" s="6">
        <v>0</v>
      </c>
      <c r="F118" s="7">
        <f t="shared" si="2"/>
        <v>0</v>
      </c>
      <c r="H118" s="37"/>
    </row>
    <row r="119" spans="1:8" s="68" customFormat="1" ht="11.25">
      <c r="A119" s="65" t="s">
        <v>1390</v>
      </c>
      <c r="B119" s="65" t="s">
        <v>1391</v>
      </c>
      <c r="C119" s="65" t="s">
        <v>1355</v>
      </c>
      <c r="D119" s="66">
        <v>20.2</v>
      </c>
      <c r="E119" s="6">
        <v>0</v>
      </c>
      <c r="F119" s="67">
        <f t="shared" si="2"/>
        <v>0</v>
      </c>
      <c r="H119" s="69"/>
    </row>
    <row r="120" spans="1:8" s="13" customFormat="1" ht="22.5">
      <c r="A120" s="4" t="s">
        <v>1392</v>
      </c>
      <c r="B120" s="4" t="s">
        <v>1393</v>
      </c>
      <c r="C120" s="4" t="s">
        <v>1385</v>
      </c>
      <c r="D120" s="5">
        <v>3.6</v>
      </c>
      <c r="E120" s="6">
        <v>0</v>
      </c>
      <c r="F120" s="7">
        <f t="shared" si="2"/>
        <v>0</v>
      </c>
      <c r="H120" s="37"/>
    </row>
    <row r="121" spans="1:8" s="68" customFormat="1" ht="11.25">
      <c r="A121" s="65" t="s">
        <v>1394</v>
      </c>
      <c r="B121" s="65" t="s">
        <v>1395</v>
      </c>
      <c r="C121" s="65" t="s">
        <v>1355</v>
      </c>
      <c r="D121" s="66">
        <v>20.2</v>
      </c>
      <c r="E121" s="6">
        <v>0</v>
      </c>
      <c r="F121" s="67">
        <f t="shared" si="2"/>
        <v>0</v>
      </c>
      <c r="H121" s="69"/>
    </row>
    <row r="122" spans="1:8" s="13" customFormat="1" ht="22.5">
      <c r="A122" s="4" t="s">
        <v>1396</v>
      </c>
      <c r="B122" s="4" t="s">
        <v>1397</v>
      </c>
      <c r="C122" s="4" t="s">
        <v>1385</v>
      </c>
      <c r="D122" s="5">
        <v>6.12</v>
      </c>
      <c r="E122" s="6">
        <v>0</v>
      </c>
      <c r="F122" s="7">
        <f t="shared" si="2"/>
        <v>0</v>
      </c>
      <c r="H122" s="37"/>
    </row>
    <row r="123" spans="1:8" s="68" customFormat="1" ht="11.25">
      <c r="A123" s="65" t="s">
        <v>1398</v>
      </c>
      <c r="B123" s="65" t="s">
        <v>1399</v>
      </c>
      <c r="C123" s="65" t="s">
        <v>1355</v>
      </c>
      <c r="D123" s="66">
        <v>34.34</v>
      </c>
      <c r="E123" s="6">
        <v>0</v>
      </c>
      <c r="F123" s="67">
        <f t="shared" si="2"/>
        <v>0</v>
      </c>
      <c r="H123" s="69"/>
    </row>
    <row r="124" spans="1:8" s="13" customFormat="1" ht="11.25">
      <c r="A124" s="4" t="s">
        <v>1400</v>
      </c>
      <c r="B124" s="4" t="s">
        <v>1401</v>
      </c>
      <c r="C124" s="4" t="s">
        <v>616</v>
      </c>
      <c r="D124" s="5">
        <v>2.704</v>
      </c>
      <c r="E124" s="6">
        <v>0</v>
      </c>
      <c r="F124" s="7">
        <f t="shared" si="2"/>
        <v>0</v>
      </c>
      <c r="H124" s="37"/>
    </row>
    <row r="125" spans="1:8" s="13" customFormat="1" ht="11.25">
      <c r="A125" s="4" t="s">
        <v>1402</v>
      </c>
      <c r="B125" s="4" t="s">
        <v>1403</v>
      </c>
      <c r="C125" s="4" t="s">
        <v>1341</v>
      </c>
      <c r="D125" s="5">
        <v>27.04</v>
      </c>
      <c r="E125" s="6">
        <v>0</v>
      </c>
      <c r="F125" s="7">
        <f t="shared" si="2"/>
        <v>0</v>
      </c>
      <c r="H125" s="37"/>
    </row>
    <row r="126" spans="1:8" s="13" customFormat="1" ht="11.25">
      <c r="A126" s="4" t="s">
        <v>1404</v>
      </c>
      <c r="B126" s="4" t="s">
        <v>1405</v>
      </c>
      <c r="C126" s="4" t="s">
        <v>1341</v>
      </c>
      <c r="D126" s="5">
        <v>27.04</v>
      </c>
      <c r="E126" s="6">
        <v>0</v>
      </c>
      <c r="F126" s="7">
        <f t="shared" si="2"/>
        <v>0</v>
      </c>
      <c r="H126" s="37"/>
    </row>
    <row r="127" spans="1:8" s="13" customFormat="1" ht="11.25">
      <c r="A127" s="4" t="s">
        <v>1406</v>
      </c>
      <c r="B127" s="4" t="s">
        <v>1407</v>
      </c>
      <c r="C127" s="4" t="s">
        <v>1346</v>
      </c>
      <c r="D127" s="5">
        <v>0.248</v>
      </c>
      <c r="E127" s="6">
        <v>0</v>
      </c>
      <c r="F127" s="7">
        <f t="shared" si="2"/>
        <v>0</v>
      </c>
      <c r="H127" s="37"/>
    </row>
    <row r="128" spans="1:8" s="13" customFormat="1" ht="11.25">
      <c r="A128" s="4" t="s">
        <v>1408</v>
      </c>
      <c r="B128" s="4" t="s">
        <v>1409</v>
      </c>
      <c r="C128" s="4" t="s">
        <v>1341</v>
      </c>
      <c r="D128" s="5">
        <v>9.792</v>
      </c>
      <c r="E128" s="6">
        <v>0</v>
      </c>
      <c r="F128" s="7">
        <f t="shared" si="2"/>
        <v>0</v>
      </c>
      <c r="H128" s="37"/>
    </row>
    <row r="129" spans="1:8" s="13" customFormat="1" ht="22.5">
      <c r="A129" s="4" t="s">
        <v>1410</v>
      </c>
      <c r="B129" s="4" t="s">
        <v>1411</v>
      </c>
      <c r="C129" s="4" t="s">
        <v>1341</v>
      </c>
      <c r="D129" s="5">
        <v>352.228</v>
      </c>
      <c r="E129" s="6">
        <v>0</v>
      </c>
      <c r="F129" s="7">
        <f t="shared" si="2"/>
        <v>0</v>
      </c>
      <c r="H129" s="37"/>
    </row>
    <row r="130" spans="1:8" s="13" customFormat="1" ht="22.5">
      <c r="A130" s="4" t="s">
        <v>1412</v>
      </c>
      <c r="B130" s="4" t="s">
        <v>1413</v>
      </c>
      <c r="C130" s="4" t="s">
        <v>1341</v>
      </c>
      <c r="D130" s="5">
        <v>222.219</v>
      </c>
      <c r="E130" s="6">
        <v>0</v>
      </c>
      <c r="F130" s="7">
        <f aca="true" t="shared" si="3" ref="F130:F156">IF(ISBLANK(E130),"",D130*E130)</f>
        <v>0</v>
      </c>
      <c r="H130" s="37"/>
    </row>
    <row r="131" spans="1:8" s="13" customFormat="1" ht="22.5">
      <c r="A131" s="4" t="s">
        <v>1414</v>
      </c>
      <c r="B131" s="4" t="s">
        <v>1415</v>
      </c>
      <c r="C131" s="4" t="s">
        <v>1341</v>
      </c>
      <c r="D131" s="5">
        <v>6.664</v>
      </c>
      <c r="E131" s="6">
        <v>0</v>
      </c>
      <c r="F131" s="7">
        <f t="shared" si="3"/>
        <v>0</v>
      </c>
      <c r="H131" s="37"/>
    </row>
    <row r="132" spans="1:8" s="13" customFormat="1" ht="11.25">
      <c r="A132" s="4" t="s">
        <v>1416</v>
      </c>
      <c r="B132" s="4" t="s">
        <v>1417</v>
      </c>
      <c r="C132" s="4" t="s">
        <v>1341</v>
      </c>
      <c r="D132" s="5">
        <v>13.52</v>
      </c>
      <c r="E132" s="6">
        <v>0</v>
      </c>
      <c r="F132" s="7">
        <f t="shared" si="3"/>
        <v>0</v>
      </c>
      <c r="H132" s="37"/>
    </row>
    <row r="133" spans="1:8" s="15" customFormat="1" ht="11.25">
      <c r="A133" s="1"/>
      <c r="B133" s="1" t="s">
        <v>354</v>
      </c>
      <c r="C133" s="1"/>
      <c r="D133" s="2"/>
      <c r="E133" s="3"/>
      <c r="F133" s="8">
        <f>SUM(F106:F132)</f>
        <v>0</v>
      </c>
      <c r="H133" s="37"/>
    </row>
    <row r="134" spans="1:8" s="13" customFormat="1" ht="11.25">
      <c r="A134" s="4"/>
      <c r="B134" s="4"/>
      <c r="C134" s="4"/>
      <c r="D134" s="5"/>
      <c r="E134" s="6"/>
      <c r="F134" s="7"/>
      <c r="H134" s="37"/>
    </row>
    <row r="135" spans="1:8" s="13" customFormat="1" ht="11.25">
      <c r="A135" s="1" t="s">
        <v>610</v>
      </c>
      <c r="B135" s="1" t="s">
        <v>1418</v>
      </c>
      <c r="C135" s="1"/>
      <c r="D135" s="2"/>
      <c r="E135" s="3"/>
      <c r="F135" s="7">
        <f t="shared" si="3"/>
      </c>
      <c r="H135" s="37"/>
    </row>
    <row r="136" spans="1:8" s="13" customFormat="1" ht="22.5">
      <c r="A136" s="4" t="s">
        <v>1419</v>
      </c>
      <c r="B136" s="4" t="s">
        <v>1420</v>
      </c>
      <c r="C136" s="4" t="s">
        <v>1385</v>
      </c>
      <c r="D136" s="5">
        <v>9.8</v>
      </c>
      <c r="E136" s="6">
        <v>0</v>
      </c>
      <c r="F136" s="7">
        <f t="shared" si="3"/>
        <v>0</v>
      </c>
      <c r="H136" s="37"/>
    </row>
    <row r="137" spans="1:8" s="68" customFormat="1" ht="11.25">
      <c r="A137" s="65" t="s">
        <v>1421</v>
      </c>
      <c r="B137" s="65" t="s">
        <v>1422</v>
      </c>
      <c r="C137" s="65" t="s">
        <v>1385</v>
      </c>
      <c r="D137" s="66">
        <v>9.898</v>
      </c>
      <c r="E137" s="6">
        <v>0</v>
      </c>
      <c r="F137" s="67">
        <f t="shared" si="3"/>
        <v>0</v>
      </c>
      <c r="H137" s="69"/>
    </row>
    <row r="138" spans="1:8" s="15" customFormat="1" ht="11.25">
      <c r="A138" s="1"/>
      <c r="B138" s="1" t="s">
        <v>355</v>
      </c>
      <c r="C138" s="1"/>
      <c r="D138" s="2"/>
      <c r="E138" s="3"/>
      <c r="F138" s="8">
        <f>SUM(F136:F137)</f>
        <v>0</v>
      </c>
      <c r="H138" s="37"/>
    </row>
    <row r="139" spans="1:8" s="13" customFormat="1" ht="11.25">
      <c r="A139" s="4"/>
      <c r="B139" s="4"/>
      <c r="C139" s="4"/>
      <c r="D139" s="5"/>
      <c r="E139" s="6"/>
      <c r="F139" s="7"/>
      <c r="H139" s="37"/>
    </row>
    <row r="140" spans="1:8" s="13" customFormat="1" ht="11.25">
      <c r="A140" s="1" t="s">
        <v>611</v>
      </c>
      <c r="B140" s="1" t="s">
        <v>1423</v>
      </c>
      <c r="C140" s="1"/>
      <c r="D140" s="2"/>
      <c r="E140" s="3"/>
      <c r="F140" s="7">
        <f t="shared" si="3"/>
      </c>
      <c r="H140" s="37"/>
    </row>
    <row r="141" spans="1:8" s="13" customFormat="1" ht="11.25">
      <c r="A141" s="4" t="s">
        <v>1424</v>
      </c>
      <c r="B141" s="4" t="s">
        <v>1425</v>
      </c>
      <c r="C141" s="4" t="s">
        <v>1341</v>
      </c>
      <c r="D141" s="5">
        <v>43.875</v>
      </c>
      <c r="E141" s="6">
        <v>0</v>
      </c>
      <c r="F141" s="7">
        <f t="shared" si="3"/>
        <v>0</v>
      </c>
      <c r="H141" s="37"/>
    </row>
    <row r="142" spans="1:8" s="13" customFormat="1" ht="22.5">
      <c r="A142" s="4" t="s">
        <v>1426</v>
      </c>
      <c r="B142" s="4" t="s">
        <v>1427</v>
      </c>
      <c r="C142" s="4" t="s">
        <v>1341</v>
      </c>
      <c r="D142" s="5">
        <v>43.875</v>
      </c>
      <c r="E142" s="6">
        <v>0</v>
      </c>
      <c r="F142" s="7">
        <f t="shared" si="3"/>
        <v>0</v>
      </c>
      <c r="H142" s="37"/>
    </row>
    <row r="143" spans="1:8" s="13" customFormat="1" ht="22.5">
      <c r="A143" s="4" t="s">
        <v>1428</v>
      </c>
      <c r="B143" s="4" t="s">
        <v>1429</v>
      </c>
      <c r="C143" s="4" t="s">
        <v>1341</v>
      </c>
      <c r="D143" s="5">
        <v>43.875</v>
      </c>
      <c r="E143" s="6">
        <v>0</v>
      </c>
      <c r="F143" s="7">
        <f t="shared" si="3"/>
        <v>0</v>
      </c>
      <c r="H143" s="37"/>
    </row>
    <row r="144" spans="1:8" s="68" customFormat="1" ht="11.25">
      <c r="A144" s="65" t="s">
        <v>1430</v>
      </c>
      <c r="B144" s="65" t="s">
        <v>1431</v>
      </c>
      <c r="C144" s="65" t="s">
        <v>1341</v>
      </c>
      <c r="D144" s="66">
        <v>45.191</v>
      </c>
      <c r="E144" s="6">
        <v>0</v>
      </c>
      <c r="F144" s="67">
        <f t="shared" si="3"/>
        <v>0</v>
      </c>
      <c r="H144" s="69"/>
    </row>
    <row r="145" spans="1:8" s="15" customFormat="1" ht="11.25">
      <c r="A145" s="1"/>
      <c r="B145" s="1" t="s">
        <v>356</v>
      </c>
      <c r="C145" s="1"/>
      <c r="D145" s="2"/>
      <c r="E145" s="3"/>
      <c r="F145" s="8">
        <f>SUM(F141:F144)</f>
        <v>0</v>
      </c>
      <c r="H145" s="37"/>
    </row>
    <row r="146" spans="1:8" s="13" customFormat="1" ht="11.25">
      <c r="A146" s="4"/>
      <c r="B146" s="4"/>
      <c r="C146" s="4"/>
      <c r="D146" s="5"/>
      <c r="E146" s="6"/>
      <c r="F146" s="7"/>
      <c r="H146" s="37"/>
    </row>
    <row r="147" spans="1:8" s="13" customFormat="1" ht="11.25">
      <c r="A147" s="1" t="s">
        <v>1432</v>
      </c>
      <c r="B147" s="1" t="s">
        <v>1433</v>
      </c>
      <c r="C147" s="1"/>
      <c r="D147" s="2"/>
      <c r="E147" s="3"/>
      <c r="F147" s="7">
        <f t="shared" si="3"/>
      </c>
      <c r="H147" s="37"/>
    </row>
    <row r="148" spans="1:8" s="13" customFormat="1" ht="11.25">
      <c r="A148" s="4" t="s">
        <v>1434</v>
      </c>
      <c r="B148" s="4" t="s">
        <v>1435</v>
      </c>
      <c r="C148" s="4" t="s">
        <v>1341</v>
      </c>
      <c r="D148" s="5">
        <v>50</v>
      </c>
      <c r="E148" s="6">
        <v>0</v>
      </c>
      <c r="F148" s="7">
        <f t="shared" si="3"/>
        <v>0</v>
      </c>
      <c r="H148" s="37"/>
    </row>
    <row r="149" spans="1:8" s="13" customFormat="1" ht="22.5">
      <c r="A149" s="4" t="s">
        <v>1436</v>
      </c>
      <c r="B149" s="4" t="s">
        <v>1437</v>
      </c>
      <c r="C149" s="4" t="s">
        <v>1341</v>
      </c>
      <c r="D149" s="5">
        <v>50</v>
      </c>
      <c r="E149" s="6">
        <v>0</v>
      </c>
      <c r="F149" s="7">
        <f t="shared" si="3"/>
        <v>0</v>
      </c>
      <c r="H149" s="37"/>
    </row>
    <row r="150" spans="1:8" s="13" customFormat="1" ht="11.25">
      <c r="A150" s="4" t="s">
        <v>1438</v>
      </c>
      <c r="B150" s="4" t="s">
        <v>1439</v>
      </c>
      <c r="C150" s="4" t="s">
        <v>1385</v>
      </c>
      <c r="D150" s="5">
        <v>25</v>
      </c>
      <c r="E150" s="6">
        <v>0</v>
      </c>
      <c r="F150" s="7">
        <f t="shared" si="3"/>
        <v>0</v>
      </c>
      <c r="H150" s="37"/>
    </row>
    <row r="151" spans="1:8" s="13" customFormat="1" ht="11.25">
      <c r="A151" s="4" t="s">
        <v>1440</v>
      </c>
      <c r="B151" s="4" t="s">
        <v>1441</v>
      </c>
      <c r="C151" s="4" t="s">
        <v>1346</v>
      </c>
      <c r="D151" s="5">
        <v>20.8</v>
      </c>
      <c r="E151" s="6">
        <v>0</v>
      </c>
      <c r="F151" s="7">
        <f t="shared" si="3"/>
        <v>0</v>
      </c>
      <c r="H151" s="37"/>
    </row>
    <row r="152" spans="1:8" s="13" customFormat="1" ht="11.25">
      <c r="A152" s="4" t="s">
        <v>1442</v>
      </c>
      <c r="B152" s="4" t="s">
        <v>1443</v>
      </c>
      <c r="C152" s="4" t="s">
        <v>1346</v>
      </c>
      <c r="D152" s="5">
        <v>332.8</v>
      </c>
      <c r="E152" s="6">
        <v>0</v>
      </c>
      <c r="F152" s="7">
        <f t="shared" si="3"/>
        <v>0</v>
      </c>
      <c r="H152" s="37"/>
    </row>
    <row r="153" spans="1:8" s="15" customFormat="1" ht="11.25">
      <c r="A153" s="1"/>
      <c r="B153" s="1" t="s">
        <v>357</v>
      </c>
      <c r="C153" s="1"/>
      <c r="D153" s="2"/>
      <c r="E153" s="3"/>
      <c r="F153" s="8">
        <f>SUM(F148:F152)</f>
        <v>0</v>
      </c>
      <c r="H153" s="37"/>
    </row>
    <row r="154" spans="1:8" s="13" customFormat="1" ht="11.25">
      <c r="A154" s="4"/>
      <c r="B154" s="4"/>
      <c r="C154" s="4"/>
      <c r="D154" s="5"/>
      <c r="E154" s="6"/>
      <c r="F154" s="7"/>
      <c r="H154" s="37"/>
    </row>
    <row r="155" spans="1:8" s="13" customFormat="1" ht="11.25">
      <c r="A155" s="1" t="s">
        <v>612</v>
      </c>
      <c r="B155" s="1" t="s">
        <v>1444</v>
      </c>
      <c r="C155" s="1"/>
      <c r="D155" s="2"/>
      <c r="E155" s="3"/>
      <c r="F155" s="7">
        <f t="shared" si="3"/>
      </c>
      <c r="H155" s="37"/>
    </row>
    <row r="156" spans="1:8" s="13" customFormat="1" ht="11.25">
      <c r="A156" s="4" t="s">
        <v>1445</v>
      </c>
      <c r="B156" s="4" t="s">
        <v>1446</v>
      </c>
      <c r="C156" s="4" t="s">
        <v>1341</v>
      </c>
      <c r="D156" s="5">
        <v>26.993</v>
      </c>
      <c r="E156" s="6">
        <v>0</v>
      </c>
      <c r="F156" s="7">
        <f t="shared" si="3"/>
        <v>0</v>
      </c>
      <c r="H156" s="37"/>
    </row>
    <row r="157" spans="1:8" s="13" customFormat="1" ht="22.5">
      <c r="A157" s="4" t="s">
        <v>1447</v>
      </c>
      <c r="B157" s="4" t="s">
        <v>1448</v>
      </c>
      <c r="C157" s="4" t="s">
        <v>1341</v>
      </c>
      <c r="D157" s="5">
        <v>1243.96</v>
      </c>
      <c r="E157" s="6">
        <v>0</v>
      </c>
      <c r="F157" s="7">
        <f aca="true" t="shared" si="4" ref="F157:F163">IF(ISBLANK(E157),"",D157*E157)</f>
        <v>0</v>
      </c>
      <c r="H157" s="37"/>
    </row>
    <row r="158" spans="1:8" s="13" customFormat="1" ht="11.25">
      <c r="A158" s="4" t="s">
        <v>1449</v>
      </c>
      <c r="B158" s="4" t="s">
        <v>1450</v>
      </c>
      <c r="C158" s="4" t="s">
        <v>1355</v>
      </c>
      <c r="D158" s="5">
        <v>6</v>
      </c>
      <c r="E158" s="6">
        <v>0</v>
      </c>
      <c r="F158" s="7">
        <f t="shared" si="4"/>
        <v>0</v>
      </c>
      <c r="H158" s="37"/>
    </row>
    <row r="159" spans="1:8" s="13" customFormat="1" ht="11.25">
      <c r="A159" s="4" t="s">
        <v>1451</v>
      </c>
      <c r="B159" s="4" t="s">
        <v>1452</v>
      </c>
      <c r="C159" s="4" t="s">
        <v>1341</v>
      </c>
      <c r="D159" s="5">
        <v>17.363</v>
      </c>
      <c r="E159" s="6">
        <v>0</v>
      </c>
      <c r="F159" s="7">
        <f t="shared" si="4"/>
        <v>0</v>
      </c>
      <c r="H159" s="37"/>
    </row>
    <row r="160" spans="1:8" s="13" customFormat="1" ht="11.25">
      <c r="A160" s="4" t="s">
        <v>1453</v>
      </c>
      <c r="B160" s="4" t="s">
        <v>1454</v>
      </c>
      <c r="C160" s="4" t="s">
        <v>1385</v>
      </c>
      <c r="D160" s="5">
        <v>14.4</v>
      </c>
      <c r="E160" s="6">
        <v>0</v>
      </c>
      <c r="F160" s="7">
        <f t="shared" si="4"/>
        <v>0</v>
      </c>
      <c r="H160" s="37"/>
    </row>
    <row r="161" spans="1:8" s="13" customFormat="1" ht="11.25">
      <c r="A161" s="4" t="s">
        <v>1455</v>
      </c>
      <c r="B161" s="4" t="s">
        <v>1456</v>
      </c>
      <c r="C161" s="4" t="s">
        <v>1341</v>
      </c>
      <c r="D161" s="5">
        <v>2583.19</v>
      </c>
      <c r="E161" s="6">
        <v>0</v>
      </c>
      <c r="F161" s="7">
        <f t="shared" si="4"/>
        <v>0</v>
      </c>
      <c r="H161" s="37"/>
    </row>
    <row r="162" spans="1:8" s="13" customFormat="1" ht="11.25">
      <c r="A162" s="4" t="s">
        <v>633</v>
      </c>
      <c r="B162" s="4" t="s">
        <v>634</v>
      </c>
      <c r="C162" s="4" t="s">
        <v>1341</v>
      </c>
      <c r="D162" s="5">
        <v>76.564</v>
      </c>
      <c r="E162" s="6">
        <v>0</v>
      </c>
      <c r="F162" s="7">
        <f t="shared" si="4"/>
        <v>0</v>
      </c>
      <c r="H162" s="37"/>
    </row>
    <row r="163" spans="1:8" s="13" customFormat="1" ht="11.25">
      <c r="A163" s="4" t="s">
        <v>635</v>
      </c>
      <c r="B163" s="4" t="s">
        <v>636</v>
      </c>
      <c r="C163" s="4" t="s">
        <v>1341</v>
      </c>
      <c r="D163" s="5">
        <v>197.368</v>
      </c>
      <c r="E163" s="6">
        <v>0</v>
      </c>
      <c r="F163" s="7">
        <f t="shared" si="4"/>
        <v>0</v>
      </c>
      <c r="H163" s="37"/>
    </row>
    <row r="164" spans="1:8" s="13" customFormat="1" ht="11.25">
      <c r="A164" s="4" t="s">
        <v>637</v>
      </c>
      <c r="B164" s="4" t="s">
        <v>638</v>
      </c>
      <c r="C164" s="4" t="s">
        <v>1341</v>
      </c>
      <c r="D164" s="5">
        <v>540.586</v>
      </c>
      <c r="E164" s="6">
        <v>0</v>
      </c>
      <c r="F164" s="7">
        <f aca="true" t="shared" si="5" ref="F164:F172">IF(ISBLANK(E164),"",D164*E164)</f>
        <v>0</v>
      </c>
      <c r="H164" s="37"/>
    </row>
    <row r="165" spans="1:8" s="13" customFormat="1" ht="22.5">
      <c r="A165" s="4" t="s">
        <v>639</v>
      </c>
      <c r="B165" s="4" t="s">
        <v>640</v>
      </c>
      <c r="C165" s="4" t="s">
        <v>1341</v>
      </c>
      <c r="D165" s="5">
        <v>482.839</v>
      </c>
      <c r="E165" s="6">
        <v>0</v>
      </c>
      <c r="F165" s="7">
        <f t="shared" si="5"/>
        <v>0</v>
      </c>
      <c r="H165" s="37"/>
    </row>
    <row r="166" spans="1:8" s="34" customFormat="1" ht="22.5">
      <c r="A166" s="31" t="s">
        <v>1139</v>
      </c>
      <c r="B166" s="31" t="s">
        <v>1140</v>
      </c>
      <c r="C166" s="31" t="s">
        <v>1341</v>
      </c>
      <c r="D166" s="32">
        <v>276.854</v>
      </c>
      <c r="E166" s="6">
        <v>0</v>
      </c>
      <c r="F166" s="7">
        <f t="shared" si="5"/>
        <v>0</v>
      </c>
      <c r="H166" s="37"/>
    </row>
    <row r="167" spans="1:8" s="13" customFormat="1" ht="11.25">
      <c r="A167" s="4" t="s">
        <v>641</v>
      </c>
      <c r="B167" s="4" t="s">
        <v>642</v>
      </c>
      <c r="C167" s="4" t="s">
        <v>1341</v>
      </c>
      <c r="D167" s="5">
        <v>482.839</v>
      </c>
      <c r="E167" s="6">
        <v>0</v>
      </c>
      <c r="F167" s="7">
        <f t="shared" si="5"/>
        <v>0</v>
      </c>
      <c r="H167" s="37"/>
    </row>
    <row r="168" spans="1:8" s="13" customFormat="1" ht="22.5">
      <c r="A168" s="4" t="s">
        <v>643</v>
      </c>
      <c r="B168" s="4" t="s">
        <v>644</v>
      </c>
      <c r="C168" s="4" t="s">
        <v>1341</v>
      </c>
      <c r="D168" s="5">
        <v>28.47</v>
      </c>
      <c r="E168" s="6">
        <v>0</v>
      </c>
      <c r="F168" s="7">
        <f t="shared" si="5"/>
        <v>0</v>
      </c>
      <c r="H168" s="37"/>
    </row>
    <row r="169" spans="1:8" s="13" customFormat="1" ht="11.25">
      <c r="A169" s="4" t="s">
        <v>645</v>
      </c>
      <c r="B169" s="4" t="s">
        <v>646</v>
      </c>
      <c r="C169" s="4" t="s">
        <v>1341</v>
      </c>
      <c r="D169" s="5">
        <v>1533.569</v>
      </c>
      <c r="E169" s="6">
        <v>0</v>
      </c>
      <c r="F169" s="7">
        <f t="shared" si="5"/>
        <v>0</v>
      </c>
      <c r="H169" s="37"/>
    </row>
    <row r="170" spans="1:8" s="13" customFormat="1" ht="22.5">
      <c r="A170" s="4" t="s">
        <v>647</v>
      </c>
      <c r="B170" s="4" t="s">
        <v>622</v>
      </c>
      <c r="C170" s="4" t="s">
        <v>1341</v>
      </c>
      <c r="D170" s="5">
        <v>72.97</v>
      </c>
      <c r="E170" s="6">
        <v>0</v>
      </c>
      <c r="F170" s="7">
        <f t="shared" si="5"/>
        <v>0</v>
      </c>
      <c r="H170" s="37"/>
    </row>
    <row r="171" spans="1:8" s="13" customFormat="1" ht="22.5">
      <c r="A171" s="4" t="s">
        <v>623</v>
      </c>
      <c r="B171" s="4" t="s">
        <v>624</v>
      </c>
      <c r="C171" s="4" t="s">
        <v>1341</v>
      </c>
      <c r="D171" s="5">
        <v>1533.569</v>
      </c>
      <c r="E171" s="6">
        <v>0</v>
      </c>
      <c r="F171" s="7">
        <f t="shared" si="5"/>
        <v>0</v>
      </c>
      <c r="H171" s="37"/>
    </row>
    <row r="172" spans="1:8" s="13" customFormat="1" ht="22.5">
      <c r="A172" s="4" t="s">
        <v>625</v>
      </c>
      <c r="B172" s="4" t="s">
        <v>626</v>
      </c>
      <c r="C172" s="4" t="s">
        <v>1341</v>
      </c>
      <c r="D172" s="5">
        <v>272.973</v>
      </c>
      <c r="E172" s="6">
        <v>0</v>
      </c>
      <c r="F172" s="7">
        <f t="shared" si="5"/>
        <v>0</v>
      </c>
      <c r="H172" s="37"/>
    </row>
    <row r="173" spans="1:8" s="13" customFormat="1" ht="22.5">
      <c r="A173" s="4" t="s">
        <v>627</v>
      </c>
      <c r="B173" s="4" t="s">
        <v>628</v>
      </c>
      <c r="C173" s="4" t="s">
        <v>1341</v>
      </c>
      <c r="D173" s="5">
        <v>88.1</v>
      </c>
      <c r="E173" s="6">
        <v>0</v>
      </c>
      <c r="F173" s="7">
        <f aca="true" t="shared" si="6" ref="F173:F186">IF(ISBLANK(E173),"",D173*E173)</f>
        <v>0</v>
      </c>
      <c r="H173" s="37"/>
    </row>
    <row r="174" spans="1:8" s="13" customFormat="1" ht="22.5">
      <c r="A174" s="4" t="s">
        <v>629</v>
      </c>
      <c r="B174" s="4" t="s">
        <v>630</v>
      </c>
      <c r="C174" s="4" t="s">
        <v>1341</v>
      </c>
      <c r="D174" s="5">
        <v>1445.469</v>
      </c>
      <c r="E174" s="6">
        <v>0</v>
      </c>
      <c r="F174" s="7">
        <f t="shared" si="6"/>
        <v>0</v>
      </c>
      <c r="H174" s="37"/>
    </row>
    <row r="175" spans="1:8" s="13" customFormat="1" ht="22.5">
      <c r="A175" s="4" t="s">
        <v>631</v>
      </c>
      <c r="B175" s="4" t="s">
        <v>1674</v>
      </c>
      <c r="C175" s="4" t="s">
        <v>1341</v>
      </c>
      <c r="D175" s="5">
        <v>72.97</v>
      </c>
      <c r="E175" s="6">
        <v>0</v>
      </c>
      <c r="F175" s="7">
        <f t="shared" si="6"/>
        <v>0</v>
      </c>
      <c r="H175" s="37"/>
    </row>
    <row r="176" spans="1:8" s="13" customFormat="1" ht="22.5">
      <c r="A176" s="4" t="s">
        <v>1675</v>
      </c>
      <c r="B176" s="4" t="s">
        <v>1676</v>
      </c>
      <c r="C176" s="4" t="s">
        <v>1341</v>
      </c>
      <c r="D176" s="5">
        <v>48.954</v>
      </c>
      <c r="E176" s="6">
        <v>0</v>
      </c>
      <c r="F176" s="7">
        <f t="shared" si="6"/>
        <v>0</v>
      </c>
      <c r="H176" s="37"/>
    </row>
    <row r="177" spans="1:8" s="13" customFormat="1" ht="22.5">
      <c r="A177" s="4" t="s">
        <v>1677</v>
      </c>
      <c r="B177" s="4" t="s">
        <v>1678</v>
      </c>
      <c r="C177" s="4" t="s">
        <v>1341</v>
      </c>
      <c r="D177" s="5">
        <v>1486.215</v>
      </c>
      <c r="E177" s="6">
        <v>0</v>
      </c>
      <c r="F177" s="7">
        <f t="shared" si="6"/>
        <v>0</v>
      </c>
      <c r="H177" s="37"/>
    </row>
    <row r="178" spans="1:8" s="13" customFormat="1" ht="11.25">
      <c r="A178" s="4" t="s">
        <v>1679</v>
      </c>
      <c r="B178" s="4" t="s">
        <v>1680</v>
      </c>
      <c r="C178" s="4" t="s">
        <v>616</v>
      </c>
      <c r="D178" s="5">
        <v>6</v>
      </c>
      <c r="E178" s="6">
        <v>0</v>
      </c>
      <c r="F178" s="7">
        <f t="shared" si="6"/>
        <v>0</v>
      </c>
      <c r="H178" s="37"/>
    </row>
    <row r="179" spans="1:8" s="13" customFormat="1" ht="11.25">
      <c r="A179" s="4" t="s">
        <v>1681</v>
      </c>
      <c r="B179" s="4" t="s">
        <v>1682</v>
      </c>
      <c r="C179" s="4" t="s">
        <v>616</v>
      </c>
      <c r="D179" s="5">
        <v>5.429</v>
      </c>
      <c r="E179" s="6">
        <v>0</v>
      </c>
      <c r="F179" s="7">
        <f t="shared" si="6"/>
        <v>0</v>
      </c>
      <c r="H179" s="37"/>
    </row>
    <row r="180" spans="1:8" s="13" customFormat="1" ht="11.25">
      <c r="A180" s="4" t="s">
        <v>1683</v>
      </c>
      <c r="B180" s="4" t="s">
        <v>1684</v>
      </c>
      <c r="C180" s="4" t="s">
        <v>616</v>
      </c>
      <c r="D180" s="5">
        <v>7.38</v>
      </c>
      <c r="E180" s="6">
        <v>0</v>
      </c>
      <c r="F180" s="7">
        <f t="shared" si="6"/>
        <v>0</v>
      </c>
      <c r="H180" s="37"/>
    </row>
    <row r="181" spans="1:8" s="13" customFormat="1" ht="22.5">
      <c r="A181" s="4" t="s">
        <v>1685</v>
      </c>
      <c r="B181" s="4" t="s">
        <v>1686</v>
      </c>
      <c r="C181" s="4" t="s">
        <v>616</v>
      </c>
      <c r="D181" s="5">
        <v>5.429</v>
      </c>
      <c r="E181" s="6">
        <v>0</v>
      </c>
      <c r="F181" s="7">
        <f t="shared" si="6"/>
        <v>0</v>
      </c>
      <c r="H181" s="37"/>
    </row>
    <row r="182" spans="1:8" s="13" customFormat="1" ht="22.5">
      <c r="A182" s="4" t="s">
        <v>1687</v>
      </c>
      <c r="B182" s="4" t="s">
        <v>1688</v>
      </c>
      <c r="C182" s="4" t="s">
        <v>616</v>
      </c>
      <c r="D182" s="5">
        <v>6.405</v>
      </c>
      <c r="E182" s="6">
        <v>0</v>
      </c>
      <c r="F182" s="7">
        <f t="shared" si="6"/>
        <v>0</v>
      </c>
      <c r="H182" s="37"/>
    </row>
    <row r="183" spans="1:8" s="13" customFormat="1" ht="22.5">
      <c r="A183" s="4" t="s">
        <v>1689</v>
      </c>
      <c r="B183" s="4" t="s">
        <v>1690</v>
      </c>
      <c r="C183" s="4" t="s">
        <v>616</v>
      </c>
      <c r="D183" s="5">
        <v>17.805</v>
      </c>
      <c r="E183" s="6">
        <v>0</v>
      </c>
      <c r="F183" s="7">
        <f t="shared" si="6"/>
        <v>0</v>
      </c>
      <c r="H183" s="37"/>
    </row>
    <row r="184" spans="1:8" s="13" customFormat="1" ht="11.25">
      <c r="A184" s="4" t="s">
        <v>1691</v>
      </c>
      <c r="B184" s="4" t="s">
        <v>1692</v>
      </c>
      <c r="C184" s="4" t="s">
        <v>1346</v>
      </c>
      <c r="D184" s="5">
        <v>0.565</v>
      </c>
      <c r="E184" s="6">
        <v>0</v>
      </c>
      <c r="F184" s="7">
        <f t="shared" si="6"/>
        <v>0</v>
      </c>
      <c r="H184" s="37"/>
    </row>
    <row r="185" spans="1:8" s="13" customFormat="1" ht="22.5">
      <c r="A185" s="4" t="s">
        <v>1693</v>
      </c>
      <c r="B185" s="4" t="s">
        <v>1694</v>
      </c>
      <c r="C185" s="4" t="s">
        <v>616</v>
      </c>
      <c r="D185" s="5">
        <v>13.321</v>
      </c>
      <c r="E185" s="6">
        <v>0</v>
      </c>
      <c r="F185" s="7">
        <f t="shared" si="6"/>
        <v>0</v>
      </c>
      <c r="H185" s="37"/>
    </row>
    <row r="186" spans="1:8" s="13" customFormat="1" ht="22.5">
      <c r="A186" s="4" t="s">
        <v>1695</v>
      </c>
      <c r="B186" s="4" t="s">
        <v>1696</v>
      </c>
      <c r="C186" s="4" t="s">
        <v>1341</v>
      </c>
      <c r="D186" s="5">
        <v>82.819</v>
      </c>
      <c r="E186" s="6">
        <v>0</v>
      </c>
      <c r="F186" s="7">
        <f t="shared" si="6"/>
        <v>0</v>
      </c>
      <c r="H186" s="37"/>
    </row>
    <row r="187" spans="1:8" s="13" customFormat="1" ht="22.5">
      <c r="A187" s="4" t="s">
        <v>1697</v>
      </c>
      <c r="B187" s="4" t="s">
        <v>1698</v>
      </c>
      <c r="C187" s="4" t="s">
        <v>1341</v>
      </c>
      <c r="D187" s="5">
        <v>6.5</v>
      </c>
      <c r="E187" s="6">
        <v>0</v>
      </c>
      <c r="F187" s="7">
        <f aca="true" t="shared" si="7" ref="F187:F226">IF(ISBLANK(E187),"",D187*E187)</f>
        <v>0</v>
      </c>
      <c r="H187" s="37"/>
    </row>
    <row r="188" spans="1:8" s="13" customFormat="1" ht="22.5">
      <c r="A188" s="4" t="s">
        <v>1699</v>
      </c>
      <c r="B188" s="4" t="s">
        <v>1700</v>
      </c>
      <c r="C188" s="4" t="s">
        <v>1355</v>
      </c>
      <c r="D188" s="5">
        <v>41</v>
      </c>
      <c r="E188" s="6">
        <v>0</v>
      </c>
      <c r="F188" s="7">
        <f t="shared" si="7"/>
        <v>0</v>
      </c>
      <c r="H188" s="37"/>
    </row>
    <row r="189" spans="1:8" s="10" customFormat="1" ht="11.25">
      <c r="A189" s="4" t="s">
        <v>1701</v>
      </c>
      <c r="B189" s="4" t="s">
        <v>1702</v>
      </c>
      <c r="C189" s="4" t="s">
        <v>1355</v>
      </c>
      <c r="D189" s="5">
        <v>20</v>
      </c>
      <c r="E189" s="6">
        <v>0</v>
      </c>
      <c r="F189" s="7">
        <f t="shared" si="7"/>
        <v>0</v>
      </c>
      <c r="H189" s="37"/>
    </row>
    <row r="190" spans="1:8" s="68" customFormat="1" ht="11.25">
      <c r="A190" s="65" t="s">
        <v>1703</v>
      </c>
      <c r="B190" s="65" t="s">
        <v>1704</v>
      </c>
      <c r="C190" s="65" t="s">
        <v>1355</v>
      </c>
      <c r="D190" s="66">
        <v>21</v>
      </c>
      <c r="E190" s="6">
        <v>0</v>
      </c>
      <c r="F190" s="67">
        <f t="shared" si="7"/>
        <v>0</v>
      </c>
      <c r="H190" s="69"/>
    </row>
    <row r="191" spans="1:8" s="68" customFormat="1" ht="11.25">
      <c r="A191" s="65" t="s">
        <v>1705</v>
      </c>
      <c r="B191" s="65" t="s">
        <v>649</v>
      </c>
      <c r="C191" s="65" t="s">
        <v>1355</v>
      </c>
      <c r="D191" s="66">
        <v>33</v>
      </c>
      <c r="E191" s="6">
        <v>0</v>
      </c>
      <c r="F191" s="67">
        <f t="shared" si="7"/>
        <v>0</v>
      </c>
      <c r="H191" s="69"/>
    </row>
    <row r="192" spans="1:8" s="68" customFormat="1" ht="22.5">
      <c r="A192" s="65" t="s">
        <v>650</v>
      </c>
      <c r="B192" s="65" t="s">
        <v>651</v>
      </c>
      <c r="C192" s="65" t="s">
        <v>1355</v>
      </c>
      <c r="D192" s="66">
        <v>5</v>
      </c>
      <c r="E192" s="6">
        <v>0</v>
      </c>
      <c r="F192" s="67">
        <f t="shared" si="7"/>
        <v>0</v>
      </c>
      <c r="H192" s="69"/>
    </row>
    <row r="193" spans="1:8" s="68" customFormat="1" ht="22.5">
      <c r="A193" s="65" t="s">
        <v>652</v>
      </c>
      <c r="B193" s="65" t="s">
        <v>653</v>
      </c>
      <c r="C193" s="65" t="s">
        <v>1355</v>
      </c>
      <c r="D193" s="66">
        <v>1</v>
      </c>
      <c r="E193" s="6">
        <v>0</v>
      </c>
      <c r="F193" s="67">
        <f t="shared" si="7"/>
        <v>0</v>
      </c>
      <c r="H193" s="69"/>
    </row>
    <row r="194" spans="1:8" s="68" customFormat="1" ht="11.25">
      <c r="A194" s="65" t="s">
        <v>654</v>
      </c>
      <c r="B194" s="65" t="s">
        <v>655</v>
      </c>
      <c r="C194" s="65" t="s">
        <v>1355</v>
      </c>
      <c r="D194" s="66">
        <v>1</v>
      </c>
      <c r="E194" s="6">
        <v>0</v>
      </c>
      <c r="F194" s="67">
        <f t="shared" si="7"/>
        <v>0</v>
      </c>
      <c r="H194" s="69"/>
    </row>
    <row r="195" spans="1:8" s="13" customFormat="1" ht="22.5">
      <c r="A195" s="4" t="s">
        <v>656</v>
      </c>
      <c r="B195" s="4" t="s">
        <v>304</v>
      </c>
      <c r="C195" s="4" t="s">
        <v>1355</v>
      </c>
      <c r="D195" s="5">
        <v>1</v>
      </c>
      <c r="E195" s="6">
        <v>0</v>
      </c>
      <c r="F195" s="7">
        <f t="shared" si="7"/>
        <v>0</v>
      </c>
      <c r="H195" s="37"/>
    </row>
    <row r="196" spans="1:8" s="13" customFormat="1" ht="22.5">
      <c r="A196" s="4" t="s">
        <v>305</v>
      </c>
      <c r="B196" s="4" t="s">
        <v>306</v>
      </c>
      <c r="C196" s="4" t="s">
        <v>1355</v>
      </c>
      <c r="D196" s="5">
        <v>3</v>
      </c>
      <c r="E196" s="6">
        <v>0</v>
      </c>
      <c r="F196" s="7">
        <f t="shared" si="7"/>
        <v>0</v>
      </c>
      <c r="H196" s="37"/>
    </row>
    <row r="197" spans="1:8" s="13" customFormat="1" ht="11.25">
      <c r="A197" s="4" t="s">
        <v>307</v>
      </c>
      <c r="B197" s="4" t="s">
        <v>308</v>
      </c>
      <c r="C197" s="4" t="s">
        <v>1355</v>
      </c>
      <c r="D197" s="5">
        <v>4</v>
      </c>
      <c r="E197" s="6">
        <v>0</v>
      </c>
      <c r="F197" s="7">
        <f t="shared" si="7"/>
        <v>0</v>
      </c>
      <c r="H197" s="37"/>
    </row>
    <row r="198" spans="1:8" s="68" customFormat="1" ht="11.25">
      <c r="A198" s="65" t="s">
        <v>309</v>
      </c>
      <c r="B198" s="65" t="s">
        <v>310</v>
      </c>
      <c r="C198" s="65" t="s">
        <v>1355</v>
      </c>
      <c r="D198" s="66">
        <v>2</v>
      </c>
      <c r="E198" s="6">
        <v>0</v>
      </c>
      <c r="F198" s="67">
        <f t="shared" si="7"/>
        <v>0</v>
      </c>
      <c r="H198" s="69"/>
    </row>
    <row r="199" spans="1:8" s="68" customFormat="1" ht="22.5">
      <c r="A199" s="65" t="s">
        <v>311</v>
      </c>
      <c r="B199" s="65" t="s">
        <v>312</v>
      </c>
      <c r="C199" s="65" t="s">
        <v>1355</v>
      </c>
      <c r="D199" s="66">
        <v>1</v>
      </c>
      <c r="E199" s="6">
        <v>0</v>
      </c>
      <c r="F199" s="67">
        <f t="shared" si="7"/>
        <v>0</v>
      </c>
      <c r="H199" s="69"/>
    </row>
    <row r="200" spans="1:8" s="68" customFormat="1" ht="22.5">
      <c r="A200" s="65" t="s">
        <v>313</v>
      </c>
      <c r="B200" s="65" t="s">
        <v>314</v>
      </c>
      <c r="C200" s="65" t="s">
        <v>1355</v>
      </c>
      <c r="D200" s="66">
        <v>3</v>
      </c>
      <c r="E200" s="6">
        <v>0</v>
      </c>
      <c r="F200" s="67">
        <f t="shared" si="7"/>
        <v>0</v>
      </c>
      <c r="H200" s="69"/>
    </row>
    <row r="201" spans="1:8" s="15" customFormat="1" ht="11.25">
      <c r="A201" s="1"/>
      <c r="B201" s="1" t="s">
        <v>358</v>
      </c>
      <c r="C201" s="1"/>
      <c r="D201" s="2"/>
      <c r="E201" s="3"/>
      <c r="F201" s="8">
        <f>SUM(F156:F200)</f>
        <v>0</v>
      </c>
      <c r="H201" s="37"/>
    </row>
    <row r="202" spans="1:8" s="13" customFormat="1" ht="11.25">
      <c r="A202" s="4"/>
      <c r="B202" s="4"/>
      <c r="C202" s="4"/>
      <c r="D202" s="5"/>
      <c r="E202" s="6"/>
      <c r="F202" s="7"/>
      <c r="H202" s="37"/>
    </row>
    <row r="203" spans="1:8" s="13" customFormat="1" ht="11.25">
      <c r="A203" s="1" t="s">
        <v>315</v>
      </c>
      <c r="B203" s="1" t="s">
        <v>316</v>
      </c>
      <c r="C203" s="1"/>
      <c r="D203" s="2"/>
      <c r="E203" s="3"/>
      <c r="F203" s="7">
        <f t="shared" si="7"/>
      </c>
      <c r="H203" s="37"/>
    </row>
    <row r="204" spans="1:8" s="13" customFormat="1" ht="22.5">
      <c r="A204" s="4" t="s">
        <v>317</v>
      </c>
      <c r="B204" s="4" t="s">
        <v>318</v>
      </c>
      <c r="C204" s="4" t="s">
        <v>319</v>
      </c>
      <c r="D204" s="5">
        <v>1</v>
      </c>
      <c r="E204" s="6">
        <v>0</v>
      </c>
      <c r="F204" s="7">
        <f t="shared" si="7"/>
        <v>0</v>
      </c>
      <c r="H204" s="37"/>
    </row>
    <row r="205" spans="1:8" s="15" customFormat="1" ht="11.25">
      <c r="A205" s="1"/>
      <c r="B205" s="1" t="s">
        <v>359</v>
      </c>
      <c r="C205" s="1"/>
      <c r="D205" s="2"/>
      <c r="E205" s="3"/>
      <c r="F205" s="8">
        <f>SUM(F204)</f>
        <v>0</v>
      </c>
      <c r="H205" s="37"/>
    </row>
    <row r="206" spans="1:8" s="13" customFormat="1" ht="11.25">
      <c r="A206" s="4"/>
      <c r="B206" s="4"/>
      <c r="C206" s="4"/>
      <c r="D206" s="5"/>
      <c r="E206" s="6"/>
      <c r="F206" s="7"/>
      <c r="H206" s="37"/>
    </row>
    <row r="207" spans="1:8" s="13" customFormat="1" ht="11.25">
      <c r="A207" s="54" t="s">
        <v>1074</v>
      </c>
      <c r="B207" s="54" t="s">
        <v>1141</v>
      </c>
      <c r="C207" s="54"/>
      <c r="D207" s="55"/>
      <c r="E207" s="56"/>
      <c r="F207" s="56"/>
      <c r="H207" s="37"/>
    </row>
    <row r="208" spans="1:8" s="34" customFormat="1" ht="22.5">
      <c r="A208" s="31" t="s">
        <v>1142</v>
      </c>
      <c r="B208" s="31" t="s">
        <v>1143</v>
      </c>
      <c r="C208" s="31" t="s">
        <v>1385</v>
      </c>
      <c r="D208" s="32">
        <v>9.5</v>
      </c>
      <c r="E208" s="33">
        <v>0</v>
      </c>
      <c r="F208" s="7">
        <f t="shared" si="7"/>
        <v>0</v>
      </c>
      <c r="H208" s="37"/>
    </row>
    <row r="209" spans="1:8" s="34" customFormat="1" ht="22.5">
      <c r="A209" s="31" t="s">
        <v>1144</v>
      </c>
      <c r="B209" s="31" t="s">
        <v>1145</v>
      </c>
      <c r="C209" s="31" t="s">
        <v>1385</v>
      </c>
      <c r="D209" s="32">
        <v>12.7</v>
      </c>
      <c r="E209" s="33">
        <v>0</v>
      </c>
      <c r="F209" s="7">
        <f t="shared" si="7"/>
        <v>0</v>
      </c>
      <c r="H209" s="37"/>
    </row>
    <row r="210" spans="1:8" s="34" customFormat="1" ht="22.5">
      <c r="A210" s="31" t="s">
        <v>1146</v>
      </c>
      <c r="B210" s="31" t="s">
        <v>1147</v>
      </c>
      <c r="C210" s="31" t="s">
        <v>1385</v>
      </c>
      <c r="D210" s="32">
        <v>16.085</v>
      </c>
      <c r="E210" s="33">
        <v>0</v>
      </c>
      <c r="F210" s="7">
        <f t="shared" si="7"/>
        <v>0</v>
      </c>
      <c r="H210" s="37"/>
    </row>
    <row r="211" spans="1:8" s="34" customFormat="1" ht="22.5">
      <c r="A211" s="31" t="s">
        <v>1148</v>
      </c>
      <c r="B211" s="31" t="s">
        <v>1149</v>
      </c>
      <c r="C211" s="31" t="s">
        <v>1385</v>
      </c>
      <c r="D211" s="32">
        <v>36.4</v>
      </c>
      <c r="E211" s="33">
        <v>0</v>
      </c>
      <c r="F211" s="7">
        <f t="shared" si="7"/>
        <v>0</v>
      </c>
      <c r="H211" s="37"/>
    </row>
    <row r="212" spans="1:8" s="15" customFormat="1" ht="11.25">
      <c r="A212" s="1"/>
      <c r="B212" s="1" t="s">
        <v>1150</v>
      </c>
      <c r="C212" s="1"/>
      <c r="D212" s="2"/>
      <c r="E212" s="3"/>
      <c r="F212" s="8">
        <f>SUM(F208:F211)</f>
        <v>0</v>
      </c>
      <c r="H212" s="37"/>
    </row>
    <row r="213" spans="1:8" s="13" customFormat="1" ht="11.25">
      <c r="A213" s="4"/>
      <c r="B213" s="4"/>
      <c r="C213" s="4"/>
      <c r="D213" s="5"/>
      <c r="E213" s="6"/>
      <c r="F213" s="7"/>
      <c r="H213" s="37"/>
    </row>
    <row r="214" spans="1:8" s="13" customFormat="1" ht="11.25">
      <c r="A214" s="1" t="s">
        <v>320</v>
      </c>
      <c r="B214" s="1" t="s">
        <v>321</v>
      </c>
      <c r="C214" s="1"/>
      <c r="D214" s="2"/>
      <c r="E214" s="3"/>
      <c r="F214" s="7">
        <f t="shared" si="7"/>
      </c>
      <c r="H214" s="37"/>
    </row>
    <row r="215" spans="1:8" s="13" customFormat="1" ht="22.5">
      <c r="A215" s="4" t="s">
        <v>322</v>
      </c>
      <c r="B215" s="4" t="s">
        <v>323</v>
      </c>
      <c r="C215" s="4" t="s">
        <v>1341</v>
      </c>
      <c r="D215" s="5">
        <v>2115.233</v>
      </c>
      <c r="E215" s="6">
        <v>0</v>
      </c>
      <c r="F215" s="7">
        <f t="shared" si="7"/>
        <v>0</v>
      </c>
      <c r="H215" s="37"/>
    </row>
    <row r="216" spans="1:8" s="13" customFormat="1" ht="22.5">
      <c r="A216" s="4" t="s">
        <v>324</v>
      </c>
      <c r="B216" s="4" t="s">
        <v>325</v>
      </c>
      <c r="C216" s="4" t="s">
        <v>1341</v>
      </c>
      <c r="D216" s="5">
        <v>0.945</v>
      </c>
      <c r="E216" s="6">
        <v>0</v>
      </c>
      <c r="F216" s="7">
        <f t="shared" si="7"/>
        <v>0</v>
      </c>
      <c r="H216" s="37"/>
    </row>
    <row r="217" spans="1:8" s="13" customFormat="1" ht="11.25">
      <c r="A217" s="4" t="s">
        <v>326</v>
      </c>
      <c r="B217" s="4" t="s">
        <v>327</v>
      </c>
      <c r="C217" s="4" t="s">
        <v>1355</v>
      </c>
      <c r="D217" s="5">
        <v>4</v>
      </c>
      <c r="E217" s="6">
        <v>0</v>
      </c>
      <c r="F217" s="7">
        <f t="shared" si="7"/>
        <v>0</v>
      </c>
      <c r="H217" s="37"/>
    </row>
    <row r="218" spans="1:8" s="68" customFormat="1" ht="11.25">
      <c r="A218" s="65" t="s">
        <v>328</v>
      </c>
      <c r="B218" s="65" t="s">
        <v>329</v>
      </c>
      <c r="C218" s="65" t="s">
        <v>1355</v>
      </c>
      <c r="D218" s="66">
        <v>4</v>
      </c>
      <c r="E218" s="6">
        <v>0</v>
      </c>
      <c r="F218" s="67">
        <f t="shared" si="7"/>
        <v>0</v>
      </c>
      <c r="H218" s="69"/>
    </row>
    <row r="219" spans="1:8" s="13" customFormat="1" ht="33.75">
      <c r="A219" s="4" t="s">
        <v>1646</v>
      </c>
      <c r="B219" s="4" t="s">
        <v>1647</v>
      </c>
      <c r="C219" s="4" t="s">
        <v>319</v>
      </c>
      <c r="D219" s="5">
        <v>1</v>
      </c>
      <c r="E219" s="6">
        <v>0</v>
      </c>
      <c r="F219" s="7">
        <f t="shared" si="7"/>
        <v>0</v>
      </c>
      <c r="H219" s="37"/>
    </row>
    <row r="220" spans="1:8" s="13" customFormat="1" ht="33.75">
      <c r="A220" s="31" t="s">
        <v>1151</v>
      </c>
      <c r="B220" s="31" t="s">
        <v>1152</v>
      </c>
      <c r="C220" s="31" t="s">
        <v>1523</v>
      </c>
      <c r="D220" s="32">
        <v>500</v>
      </c>
      <c r="E220" s="6">
        <v>0</v>
      </c>
      <c r="F220" s="7">
        <f t="shared" si="7"/>
        <v>0</v>
      </c>
      <c r="H220" s="37"/>
    </row>
    <row r="221" spans="1:8" s="13" customFormat="1" ht="33.75">
      <c r="A221" s="31" t="s">
        <v>1153</v>
      </c>
      <c r="B221" s="31" t="s">
        <v>1154</v>
      </c>
      <c r="C221" s="31" t="s">
        <v>1523</v>
      </c>
      <c r="D221" s="32">
        <v>500</v>
      </c>
      <c r="E221" s="6">
        <v>0</v>
      </c>
      <c r="F221" s="7">
        <f t="shared" si="7"/>
        <v>0</v>
      </c>
      <c r="H221" s="37"/>
    </row>
    <row r="222" spans="1:8" s="13" customFormat="1" ht="33.75">
      <c r="A222" s="31" t="s">
        <v>1155</v>
      </c>
      <c r="B222" s="31" t="s">
        <v>590</v>
      </c>
      <c r="C222" s="31" t="s">
        <v>1523</v>
      </c>
      <c r="D222" s="32">
        <v>500</v>
      </c>
      <c r="E222" s="6">
        <v>0</v>
      </c>
      <c r="F222" s="7">
        <f t="shared" si="7"/>
        <v>0</v>
      </c>
      <c r="H222" s="37"/>
    </row>
    <row r="223" spans="1:8" s="15" customFormat="1" ht="11.25">
      <c r="A223" s="1"/>
      <c r="B223" s="1" t="s">
        <v>360</v>
      </c>
      <c r="C223" s="1"/>
      <c r="D223" s="2"/>
      <c r="E223" s="3"/>
      <c r="F223" s="8">
        <f>SUM(F215:F222)</f>
        <v>0</v>
      </c>
      <c r="H223" s="37"/>
    </row>
    <row r="224" spans="1:8" s="13" customFormat="1" ht="11.25">
      <c r="A224" s="4"/>
      <c r="B224" s="4"/>
      <c r="C224" s="4"/>
      <c r="D224" s="5"/>
      <c r="E224" s="6"/>
      <c r="F224" s="7"/>
      <c r="H224" s="37"/>
    </row>
    <row r="225" spans="1:8" s="13" customFormat="1" ht="22.5">
      <c r="A225" s="1" t="s">
        <v>330</v>
      </c>
      <c r="B225" s="1" t="s">
        <v>331</v>
      </c>
      <c r="C225" s="1"/>
      <c r="D225" s="2"/>
      <c r="E225" s="3"/>
      <c r="F225" s="7">
        <f t="shared" si="7"/>
      </c>
      <c r="H225" s="37"/>
    </row>
    <row r="226" spans="1:8" s="13" customFormat="1" ht="22.5">
      <c r="A226" s="4" t="s">
        <v>332</v>
      </c>
      <c r="B226" s="4" t="s">
        <v>333</v>
      </c>
      <c r="C226" s="4" t="s">
        <v>1385</v>
      </c>
      <c r="D226" s="5">
        <v>7.5</v>
      </c>
      <c r="E226" s="6">
        <v>0</v>
      </c>
      <c r="F226" s="7">
        <f t="shared" si="7"/>
        <v>0</v>
      </c>
      <c r="H226" s="37"/>
    </row>
    <row r="227" spans="1:8" s="68" customFormat="1" ht="11.25">
      <c r="A227" s="65" t="s">
        <v>334</v>
      </c>
      <c r="B227" s="65" t="s">
        <v>335</v>
      </c>
      <c r="C227" s="65" t="s">
        <v>1355</v>
      </c>
      <c r="D227" s="66">
        <v>15.15</v>
      </c>
      <c r="E227" s="6">
        <v>0</v>
      </c>
      <c r="F227" s="67">
        <f aca="true" t="shared" si="8" ref="F227:F251">IF(ISBLANK(E227),"",D227*E227)</f>
        <v>0</v>
      </c>
      <c r="H227" s="69"/>
    </row>
    <row r="228" spans="1:8" s="15" customFormat="1" ht="22.5">
      <c r="A228" s="1"/>
      <c r="B228" s="1" t="s">
        <v>361</v>
      </c>
      <c r="C228" s="1"/>
      <c r="D228" s="2"/>
      <c r="E228" s="3"/>
      <c r="F228" s="8">
        <f>SUM(F226:F227)</f>
        <v>0</v>
      </c>
      <c r="H228" s="37"/>
    </row>
    <row r="229" spans="1:8" s="13" customFormat="1" ht="11.25">
      <c r="A229" s="4"/>
      <c r="B229" s="4"/>
      <c r="C229" s="4"/>
      <c r="D229" s="5"/>
      <c r="E229" s="6"/>
      <c r="F229" s="7"/>
      <c r="H229" s="37"/>
    </row>
    <row r="230" spans="1:8" s="13" customFormat="1" ht="11.25">
      <c r="A230" s="1" t="s">
        <v>336</v>
      </c>
      <c r="B230" s="1" t="s">
        <v>337</v>
      </c>
      <c r="C230" s="1"/>
      <c r="D230" s="2"/>
      <c r="E230" s="3"/>
      <c r="F230" s="7">
        <f t="shared" si="8"/>
      </c>
      <c r="H230" s="37"/>
    </row>
    <row r="231" spans="1:8" s="13" customFormat="1" ht="11.25">
      <c r="A231" s="4" t="s">
        <v>338</v>
      </c>
      <c r="B231" s="4" t="s">
        <v>339</v>
      </c>
      <c r="C231" s="4" t="s">
        <v>1341</v>
      </c>
      <c r="D231" s="5">
        <v>2008.802</v>
      </c>
      <c r="E231" s="6">
        <v>0</v>
      </c>
      <c r="F231" s="7">
        <f t="shared" si="8"/>
        <v>0</v>
      </c>
      <c r="H231" s="37"/>
    </row>
    <row r="232" spans="1:8" s="13" customFormat="1" ht="22.5">
      <c r="A232" s="4" t="s">
        <v>340</v>
      </c>
      <c r="B232" s="4" t="s">
        <v>341</v>
      </c>
      <c r="C232" s="4" t="s">
        <v>1341</v>
      </c>
      <c r="D232" s="5">
        <v>4017.604</v>
      </c>
      <c r="E232" s="6">
        <v>0</v>
      </c>
      <c r="F232" s="7">
        <f t="shared" si="8"/>
        <v>0</v>
      </c>
      <c r="H232" s="37"/>
    </row>
    <row r="233" spans="1:8" s="13" customFormat="1" ht="22.5">
      <c r="A233" s="4" t="s">
        <v>342</v>
      </c>
      <c r="B233" s="4" t="s">
        <v>343</v>
      </c>
      <c r="C233" s="4" t="s">
        <v>1341</v>
      </c>
      <c r="D233" s="5">
        <v>2008.802</v>
      </c>
      <c r="E233" s="6">
        <v>0</v>
      </c>
      <c r="F233" s="7">
        <f t="shared" si="8"/>
        <v>0</v>
      </c>
      <c r="H233" s="37"/>
    </row>
    <row r="234" spans="1:8" s="13" customFormat="1" ht="11.25">
      <c r="A234" s="4" t="s">
        <v>344</v>
      </c>
      <c r="B234" s="4" t="s">
        <v>345</v>
      </c>
      <c r="C234" s="4" t="s">
        <v>1341</v>
      </c>
      <c r="D234" s="5">
        <v>759.44</v>
      </c>
      <c r="E234" s="6">
        <v>0</v>
      </c>
      <c r="F234" s="7">
        <f t="shared" si="8"/>
        <v>0</v>
      </c>
      <c r="H234" s="37"/>
    </row>
    <row r="235" spans="1:8" s="15" customFormat="1" ht="11.25">
      <c r="A235" s="1"/>
      <c r="B235" s="1" t="s">
        <v>362</v>
      </c>
      <c r="C235" s="1"/>
      <c r="D235" s="2"/>
      <c r="E235" s="3"/>
      <c r="F235" s="8">
        <f>SUM(F231:F234)</f>
        <v>0</v>
      </c>
      <c r="H235" s="37"/>
    </row>
    <row r="236" spans="1:8" s="13" customFormat="1" ht="11.25">
      <c r="A236" s="4"/>
      <c r="B236" s="4"/>
      <c r="C236" s="4"/>
      <c r="D236" s="5"/>
      <c r="E236" s="6"/>
      <c r="F236" s="7"/>
      <c r="H236" s="37"/>
    </row>
    <row r="237" spans="1:8" s="13" customFormat="1" ht="11.25">
      <c r="A237" s="1" t="s">
        <v>346</v>
      </c>
      <c r="B237" s="1" t="s">
        <v>347</v>
      </c>
      <c r="C237" s="1"/>
      <c r="D237" s="2"/>
      <c r="E237" s="3"/>
      <c r="F237" s="7">
        <f t="shared" si="8"/>
      </c>
      <c r="H237" s="37"/>
    </row>
    <row r="238" spans="1:8" s="13" customFormat="1" ht="11.25">
      <c r="A238" s="4" t="s">
        <v>349</v>
      </c>
      <c r="B238" s="4" t="s">
        <v>1127</v>
      </c>
      <c r="C238" s="4" t="s">
        <v>1341</v>
      </c>
      <c r="D238" s="5">
        <v>67.778</v>
      </c>
      <c r="E238" s="6">
        <v>0</v>
      </c>
      <c r="F238" s="7">
        <f t="shared" si="8"/>
        <v>0</v>
      </c>
      <c r="H238" s="37"/>
    </row>
    <row r="239" spans="1:8" s="13" customFormat="1" ht="22.5">
      <c r="A239" s="4" t="s">
        <v>1128</v>
      </c>
      <c r="B239" s="4" t="s">
        <v>1129</v>
      </c>
      <c r="C239" s="4" t="s">
        <v>1341</v>
      </c>
      <c r="D239" s="5">
        <v>425.976</v>
      </c>
      <c r="E239" s="6">
        <v>0</v>
      </c>
      <c r="F239" s="7">
        <f t="shared" si="8"/>
        <v>0</v>
      </c>
      <c r="H239" s="37"/>
    </row>
    <row r="240" spans="1:8" s="13" customFormat="1" ht="11.25">
      <c r="A240" s="4" t="s">
        <v>1131</v>
      </c>
      <c r="B240" s="4" t="s">
        <v>1132</v>
      </c>
      <c r="C240" s="4" t="s">
        <v>1341</v>
      </c>
      <c r="D240" s="5">
        <v>97.05</v>
      </c>
      <c r="E240" s="6">
        <v>0</v>
      </c>
      <c r="F240" s="7">
        <f t="shared" si="8"/>
        <v>0</v>
      </c>
      <c r="H240" s="37"/>
    </row>
    <row r="241" spans="1:8" s="13" customFormat="1" ht="11.25">
      <c r="A241" s="4" t="s">
        <v>1134</v>
      </c>
      <c r="B241" s="4" t="s">
        <v>1135</v>
      </c>
      <c r="C241" s="4" t="s">
        <v>1341</v>
      </c>
      <c r="D241" s="5">
        <v>8.19</v>
      </c>
      <c r="E241" s="6">
        <v>0</v>
      </c>
      <c r="F241" s="7">
        <f t="shared" si="8"/>
        <v>0</v>
      </c>
      <c r="H241" s="37"/>
    </row>
    <row r="242" spans="1:8" s="13" customFormat="1" ht="22.5">
      <c r="A242" s="4" t="s">
        <v>1136</v>
      </c>
      <c r="B242" s="4" t="s">
        <v>1137</v>
      </c>
      <c r="C242" s="4" t="s">
        <v>1385</v>
      </c>
      <c r="D242" s="5">
        <v>113.525</v>
      </c>
      <c r="E242" s="6">
        <v>0</v>
      </c>
      <c r="F242" s="7">
        <f t="shared" si="8"/>
        <v>0</v>
      </c>
      <c r="H242" s="37"/>
    </row>
    <row r="243" spans="1:8" s="13" customFormat="1" ht="22.5">
      <c r="A243" s="4" t="s">
        <v>1138</v>
      </c>
      <c r="B243" s="4" t="s">
        <v>1652</v>
      </c>
      <c r="C243" s="4" t="s">
        <v>1385</v>
      </c>
      <c r="D243" s="5">
        <v>10.7</v>
      </c>
      <c r="E243" s="6">
        <v>0</v>
      </c>
      <c r="F243" s="7">
        <f t="shared" si="8"/>
        <v>0</v>
      </c>
      <c r="H243" s="37"/>
    </row>
    <row r="244" spans="1:8" s="13" customFormat="1" ht="11.25">
      <c r="A244" s="4" t="s">
        <v>1653</v>
      </c>
      <c r="B244" s="4" t="s">
        <v>1654</v>
      </c>
      <c r="C244" s="4" t="s">
        <v>1355</v>
      </c>
      <c r="D244" s="5">
        <v>3</v>
      </c>
      <c r="E244" s="6">
        <v>0</v>
      </c>
      <c r="F244" s="7">
        <f t="shared" si="8"/>
        <v>0</v>
      </c>
      <c r="H244" s="37"/>
    </row>
    <row r="245" spans="1:8" s="13" customFormat="1" ht="11.25">
      <c r="A245" s="4" t="s">
        <v>1655</v>
      </c>
      <c r="B245" s="4" t="s">
        <v>1656</v>
      </c>
      <c r="C245" s="4" t="s">
        <v>1341</v>
      </c>
      <c r="D245" s="5">
        <v>1</v>
      </c>
      <c r="E245" s="6">
        <v>0</v>
      </c>
      <c r="F245" s="7">
        <f t="shared" si="8"/>
        <v>0</v>
      </c>
      <c r="H245" s="37"/>
    </row>
    <row r="246" spans="1:8" s="13" customFormat="1" ht="11.25">
      <c r="A246" s="4" t="s">
        <v>1657</v>
      </c>
      <c r="B246" s="4" t="s">
        <v>1658</v>
      </c>
      <c r="C246" s="4" t="s">
        <v>1385</v>
      </c>
      <c r="D246" s="5">
        <v>149.2</v>
      </c>
      <c r="E246" s="6">
        <v>0</v>
      </c>
      <c r="F246" s="7">
        <f t="shared" si="8"/>
        <v>0</v>
      </c>
      <c r="H246" s="37"/>
    </row>
    <row r="247" spans="1:8" s="13" customFormat="1" ht="11.25">
      <c r="A247" s="4" t="s">
        <v>1660</v>
      </c>
      <c r="B247" s="4" t="s">
        <v>1661</v>
      </c>
      <c r="C247" s="4" t="s">
        <v>1341</v>
      </c>
      <c r="D247" s="5">
        <v>12.54</v>
      </c>
      <c r="E247" s="6">
        <v>0</v>
      </c>
      <c r="F247" s="7">
        <f t="shared" si="8"/>
        <v>0</v>
      </c>
      <c r="H247" s="37"/>
    </row>
    <row r="248" spans="1:8" s="13" customFormat="1" ht="11.25">
      <c r="A248" s="4" t="s">
        <v>1662</v>
      </c>
      <c r="B248" s="4" t="s">
        <v>1663</v>
      </c>
      <c r="C248" s="4" t="s">
        <v>1341</v>
      </c>
      <c r="D248" s="5">
        <v>12.54</v>
      </c>
      <c r="E248" s="6">
        <v>0</v>
      </c>
      <c r="F248" s="7">
        <f t="shared" si="8"/>
        <v>0</v>
      </c>
      <c r="H248" s="37"/>
    </row>
    <row r="249" spans="1:8" s="13" customFormat="1" ht="22.5">
      <c r="A249" s="4" t="s">
        <v>1664</v>
      </c>
      <c r="B249" s="4" t="s">
        <v>1665</v>
      </c>
      <c r="C249" s="4" t="s">
        <v>1341</v>
      </c>
      <c r="D249" s="5">
        <v>52.05</v>
      </c>
      <c r="E249" s="6">
        <v>0</v>
      </c>
      <c r="F249" s="7">
        <f t="shared" si="8"/>
        <v>0</v>
      </c>
      <c r="H249" s="37"/>
    </row>
    <row r="250" spans="1:8" s="13" customFormat="1" ht="11.25">
      <c r="A250" s="4" t="s">
        <v>1666</v>
      </c>
      <c r="B250" s="4" t="s">
        <v>1667</v>
      </c>
      <c r="C250" s="4" t="s">
        <v>1341</v>
      </c>
      <c r="D250" s="5">
        <v>52.05</v>
      </c>
      <c r="E250" s="6">
        <v>0</v>
      </c>
      <c r="F250" s="7">
        <f t="shared" si="8"/>
        <v>0</v>
      </c>
      <c r="H250" s="37"/>
    </row>
    <row r="251" spans="1:8" s="13" customFormat="1" ht="11.25">
      <c r="A251" s="4" t="s">
        <v>1668</v>
      </c>
      <c r="B251" s="4" t="s">
        <v>1669</v>
      </c>
      <c r="C251" s="4" t="s">
        <v>1355</v>
      </c>
      <c r="D251" s="5">
        <v>47</v>
      </c>
      <c r="E251" s="6">
        <v>0</v>
      </c>
      <c r="F251" s="7">
        <f t="shared" si="8"/>
        <v>0</v>
      </c>
      <c r="H251" s="37"/>
    </row>
    <row r="252" spans="1:8" s="13" customFormat="1" ht="11.25">
      <c r="A252" s="4" t="s">
        <v>1670</v>
      </c>
      <c r="B252" s="4" t="s">
        <v>1671</v>
      </c>
      <c r="C252" s="4" t="s">
        <v>1355</v>
      </c>
      <c r="D252" s="5">
        <v>8</v>
      </c>
      <c r="E252" s="6">
        <v>0</v>
      </c>
      <c r="F252" s="7">
        <f aca="true" t="shared" si="9" ref="F252:F266">IF(ISBLANK(E252),"",D252*E252)</f>
        <v>0</v>
      </c>
      <c r="H252" s="37"/>
    </row>
    <row r="253" spans="1:8" s="13" customFormat="1" ht="11.25">
      <c r="A253" s="4" t="s">
        <v>1673</v>
      </c>
      <c r="B253" s="4" t="s">
        <v>228</v>
      </c>
      <c r="C253" s="4" t="s">
        <v>1341</v>
      </c>
      <c r="D253" s="5">
        <v>137.77</v>
      </c>
      <c r="E253" s="6">
        <v>0</v>
      </c>
      <c r="F253" s="7">
        <f t="shared" si="9"/>
        <v>0</v>
      </c>
      <c r="H253" s="37"/>
    </row>
    <row r="254" spans="1:8" s="13" customFormat="1" ht="11.25">
      <c r="A254" s="4" t="s">
        <v>229</v>
      </c>
      <c r="B254" s="4" t="s">
        <v>230</v>
      </c>
      <c r="C254" s="4" t="s">
        <v>1341</v>
      </c>
      <c r="D254" s="5">
        <v>137.77</v>
      </c>
      <c r="E254" s="6">
        <v>0</v>
      </c>
      <c r="F254" s="7">
        <f t="shared" si="9"/>
        <v>0</v>
      </c>
      <c r="H254" s="37"/>
    </row>
    <row r="255" spans="1:8" s="13" customFormat="1" ht="11.25">
      <c r="A255" s="4" t="s">
        <v>231</v>
      </c>
      <c r="B255" s="4" t="s">
        <v>232</v>
      </c>
      <c r="C255" s="4" t="s">
        <v>1341</v>
      </c>
      <c r="D255" s="5">
        <v>908.93</v>
      </c>
      <c r="E255" s="6">
        <v>0</v>
      </c>
      <c r="F255" s="7">
        <f t="shared" si="9"/>
        <v>0</v>
      </c>
      <c r="H255" s="37"/>
    </row>
    <row r="256" spans="1:8" s="13" customFormat="1" ht="11.25">
      <c r="A256" s="4" t="s">
        <v>234</v>
      </c>
      <c r="B256" s="4" t="s">
        <v>235</v>
      </c>
      <c r="C256" s="4" t="s">
        <v>1341</v>
      </c>
      <c r="D256" s="5">
        <v>355.89</v>
      </c>
      <c r="E256" s="6">
        <v>0</v>
      </c>
      <c r="F256" s="7">
        <f t="shared" si="9"/>
        <v>0</v>
      </c>
      <c r="H256" s="37"/>
    </row>
    <row r="257" spans="1:8" s="13" customFormat="1" ht="11.25">
      <c r="A257" s="4" t="s">
        <v>236</v>
      </c>
      <c r="B257" s="4" t="s">
        <v>237</v>
      </c>
      <c r="C257" s="4" t="s">
        <v>1341</v>
      </c>
      <c r="D257" s="5">
        <v>612.707</v>
      </c>
      <c r="E257" s="6">
        <v>0</v>
      </c>
      <c r="F257" s="7">
        <f t="shared" si="9"/>
        <v>0</v>
      </c>
      <c r="H257" s="37"/>
    </row>
    <row r="258" spans="1:8" s="13" customFormat="1" ht="11.25">
      <c r="A258" s="4" t="s">
        <v>238</v>
      </c>
      <c r="B258" s="4" t="s">
        <v>239</v>
      </c>
      <c r="C258" s="4" t="s">
        <v>1341</v>
      </c>
      <c r="D258" s="5">
        <v>43.342</v>
      </c>
      <c r="E258" s="6">
        <v>0</v>
      </c>
      <c r="F258" s="7">
        <f t="shared" si="9"/>
        <v>0</v>
      </c>
      <c r="H258" s="37"/>
    </row>
    <row r="259" spans="1:8" s="13" customFormat="1" ht="22.5">
      <c r="A259" s="4" t="s">
        <v>240</v>
      </c>
      <c r="B259" s="4" t="s">
        <v>241</v>
      </c>
      <c r="C259" s="4" t="s">
        <v>616</v>
      </c>
      <c r="D259" s="5">
        <v>23.209</v>
      </c>
      <c r="E259" s="6">
        <v>0</v>
      </c>
      <c r="F259" s="7">
        <f t="shared" si="9"/>
        <v>0</v>
      </c>
      <c r="H259" s="37"/>
    </row>
    <row r="260" spans="1:8" s="13" customFormat="1" ht="11.25">
      <c r="A260" s="4" t="s">
        <v>242</v>
      </c>
      <c r="B260" s="4" t="s">
        <v>243</v>
      </c>
      <c r="C260" s="4" t="s">
        <v>616</v>
      </c>
      <c r="D260" s="5">
        <v>2.457</v>
      </c>
      <c r="E260" s="6">
        <v>0</v>
      </c>
      <c r="F260" s="7">
        <f t="shared" si="9"/>
        <v>0</v>
      </c>
      <c r="H260" s="37"/>
    </row>
    <row r="261" spans="1:8" s="35" customFormat="1" ht="11.25">
      <c r="A261" s="31" t="s">
        <v>591</v>
      </c>
      <c r="B261" s="31" t="s">
        <v>592</v>
      </c>
      <c r="C261" s="31" t="s">
        <v>616</v>
      </c>
      <c r="D261" s="32">
        <v>1.85</v>
      </c>
      <c r="E261" s="6">
        <v>0</v>
      </c>
      <c r="F261" s="7">
        <f t="shared" si="9"/>
        <v>0</v>
      </c>
      <c r="H261" s="37"/>
    </row>
    <row r="262" spans="1:8" s="13" customFormat="1" ht="22.5">
      <c r="A262" s="4" t="s">
        <v>244</v>
      </c>
      <c r="B262" s="4" t="s">
        <v>245</v>
      </c>
      <c r="C262" s="4" t="s">
        <v>616</v>
      </c>
      <c r="D262" s="5">
        <v>11.11</v>
      </c>
      <c r="E262" s="6">
        <v>0</v>
      </c>
      <c r="F262" s="7">
        <f t="shared" si="9"/>
        <v>0</v>
      </c>
      <c r="H262" s="37"/>
    </row>
    <row r="263" spans="1:8" s="13" customFormat="1" ht="22.5">
      <c r="A263" s="4" t="s">
        <v>246</v>
      </c>
      <c r="B263" s="4" t="s">
        <v>247</v>
      </c>
      <c r="C263" s="4" t="s">
        <v>616</v>
      </c>
      <c r="D263" s="5">
        <v>16.085</v>
      </c>
      <c r="E263" s="6">
        <v>0</v>
      </c>
      <c r="F263" s="7">
        <f t="shared" si="9"/>
        <v>0</v>
      </c>
      <c r="H263" s="37"/>
    </row>
    <row r="264" spans="1:8" s="35" customFormat="1" ht="24" customHeight="1">
      <c r="A264" s="31" t="s">
        <v>593</v>
      </c>
      <c r="B264" s="31" t="s">
        <v>594</v>
      </c>
      <c r="C264" s="31" t="s">
        <v>616</v>
      </c>
      <c r="D264" s="32">
        <v>11.11</v>
      </c>
      <c r="E264" s="6">
        <v>0</v>
      </c>
      <c r="F264" s="7">
        <f t="shared" si="9"/>
        <v>0</v>
      </c>
      <c r="H264" s="37"/>
    </row>
    <row r="265" spans="1:8" s="35" customFormat="1" ht="24" customHeight="1">
      <c r="A265" s="31" t="s">
        <v>595</v>
      </c>
      <c r="B265" s="31" t="s">
        <v>1317</v>
      </c>
      <c r="C265" s="31" t="s">
        <v>616</v>
      </c>
      <c r="D265" s="32">
        <v>16.085</v>
      </c>
      <c r="E265" s="6">
        <v>0</v>
      </c>
      <c r="F265" s="7">
        <f t="shared" si="9"/>
        <v>0</v>
      </c>
      <c r="H265" s="37"/>
    </row>
    <row r="266" spans="1:8" s="13" customFormat="1" ht="22.5">
      <c r="A266" s="4" t="s">
        <v>248</v>
      </c>
      <c r="B266" s="4" t="s">
        <v>249</v>
      </c>
      <c r="C266" s="4" t="s">
        <v>1341</v>
      </c>
      <c r="D266" s="5">
        <v>484.601</v>
      </c>
      <c r="E266" s="6">
        <v>0</v>
      </c>
      <c r="F266" s="7">
        <f t="shared" si="9"/>
        <v>0</v>
      </c>
      <c r="H266" s="37"/>
    </row>
    <row r="267" spans="1:8" s="13" customFormat="1" ht="11.25">
      <c r="A267" s="4" t="s">
        <v>250</v>
      </c>
      <c r="B267" s="4" t="s">
        <v>251</v>
      </c>
      <c r="C267" s="4" t="s">
        <v>1341</v>
      </c>
      <c r="D267" s="5">
        <v>3.45</v>
      </c>
      <c r="E267" s="6">
        <v>0</v>
      </c>
      <c r="F267" s="7">
        <f aca="true" t="shared" si="10" ref="F267:F279">IF(ISBLANK(E267),"",D267*E267)</f>
        <v>0</v>
      </c>
      <c r="H267" s="37"/>
    </row>
    <row r="268" spans="1:8" s="13" customFormat="1" ht="22.5">
      <c r="A268" s="4" t="s">
        <v>252</v>
      </c>
      <c r="B268" s="4" t="s">
        <v>253</v>
      </c>
      <c r="C268" s="4" t="s">
        <v>1341</v>
      </c>
      <c r="D268" s="5">
        <v>0.945</v>
      </c>
      <c r="E268" s="6">
        <v>0</v>
      </c>
      <c r="F268" s="7">
        <f t="shared" si="10"/>
        <v>0</v>
      </c>
      <c r="H268" s="37"/>
    </row>
    <row r="269" spans="1:8" s="13" customFormat="1" ht="22.5">
      <c r="A269" s="4" t="s">
        <v>254</v>
      </c>
      <c r="B269" s="4" t="s">
        <v>255</v>
      </c>
      <c r="C269" s="4" t="s">
        <v>1341</v>
      </c>
      <c r="D269" s="5">
        <v>4.55</v>
      </c>
      <c r="E269" s="6">
        <v>0</v>
      </c>
      <c r="F269" s="7">
        <f t="shared" si="10"/>
        <v>0</v>
      </c>
      <c r="H269" s="37"/>
    </row>
    <row r="270" spans="1:8" s="13" customFormat="1" ht="22.5">
      <c r="A270" s="4" t="s">
        <v>256</v>
      </c>
      <c r="B270" s="4" t="s">
        <v>257</v>
      </c>
      <c r="C270" s="4" t="s">
        <v>1341</v>
      </c>
      <c r="D270" s="5">
        <v>183.15</v>
      </c>
      <c r="E270" s="6">
        <v>0</v>
      </c>
      <c r="F270" s="7">
        <f t="shared" si="10"/>
        <v>0</v>
      </c>
      <c r="H270" s="37"/>
    </row>
    <row r="271" spans="1:8" s="13" customFormat="1" ht="22.5">
      <c r="A271" s="4" t="s">
        <v>258</v>
      </c>
      <c r="B271" s="4" t="s">
        <v>259</v>
      </c>
      <c r="C271" s="4" t="s">
        <v>1341</v>
      </c>
      <c r="D271" s="5">
        <v>75.15</v>
      </c>
      <c r="E271" s="6">
        <v>0</v>
      </c>
      <c r="F271" s="7">
        <f t="shared" si="10"/>
        <v>0</v>
      </c>
      <c r="H271" s="37"/>
    </row>
    <row r="272" spans="1:8" s="13" customFormat="1" ht="22.5">
      <c r="A272" s="4" t="s">
        <v>260</v>
      </c>
      <c r="B272" s="4" t="s">
        <v>261</v>
      </c>
      <c r="C272" s="4" t="s">
        <v>1341</v>
      </c>
      <c r="D272" s="5">
        <v>68.753</v>
      </c>
      <c r="E272" s="6">
        <v>0</v>
      </c>
      <c r="F272" s="7">
        <f t="shared" si="10"/>
        <v>0</v>
      </c>
      <c r="H272" s="37"/>
    </row>
    <row r="273" spans="1:8" s="13" customFormat="1" ht="11.25">
      <c r="A273" s="4" t="s">
        <v>262</v>
      </c>
      <c r="B273" s="4" t="s">
        <v>263</v>
      </c>
      <c r="C273" s="4" t="s">
        <v>1341</v>
      </c>
      <c r="D273" s="5">
        <v>7.027</v>
      </c>
      <c r="E273" s="6">
        <v>0</v>
      </c>
      <c r="F273" s="7">
        <f t="shared" si="10"/>
        <v>0</v>
      </c>
      <c r="H273" s="37"/>
    </row>
    <row r="274" spans="1:8" s="13" customFormat="1" ht="11.25">
      <c r="A274" s="4" t="s">
        <v>264</v>
      </c>
      <c r="B274" s="4" t="s">
        <v>265</v>
      </c>
      <c r="C274" s="4" t="s">
        <v>1341</v>
      </c>
      <c r="D274" s="5">
        <v>102.725</v>
      </c>
      <c r="E274" s="6">
        <v>0</v>
      </c>
      <c r="F274" s="7">
        <f t="shared" si="10"/>
        <v>0</v>
      </c>
      <c r="H274" s="37"/>
    </row>
    <row r="275" spans="1:8" s="13" customFormat="1" ht="22.5">
      <c r="A275" s="4" t="s">
        <v>266</v>
      </c>
      <c r="B275" s="4" t="s">
        <v>267</v>
      </c>
      <c r="C275" s="4" t="s">
        <v>1355</v>
      </c>
      <c r="D275" s="5">
        <v>4</v>
      </c>
      <c r="E275" s="6">
        <v>0</v>
      </c>
      <c r="F275" s="7">
        <f t="shared" si="10"/>
        <v>0</v>
      </c>
      <c r="H275" s="37"/>
    </row>
    <row r="276" spans="1:8" s="13" customFormat="1" ht="22.5">
      <c r="A276" s="4" t="s">
        <v>268</v>
      </c>
      <c r="B276" s="4" t="s">
        <v>269</v>
      </c>
      <c r="C276" s="4" t="s">
        <v>1355</v>
      </c>
      <c r="D276" s="5">
        <v>24</v>
      </c>
      <c r="E276" s="6">
        <v>0</v>
      </c>
      <c r="F276" s="7">
        <f t="shared" si="10"/>
        <v>0</v>
      </c>
      <c r="H276" s="37"/>
    </row>
    <row r="277" spans="1:8" s="13" customFormat="1" ht="22.5">
      <c r="A277" s="4" t="s">
        <v>270</v>
      </c>
      <c r="B277" s="4" t="s">
        <v>271</v>
      </c>
      <c r="C277" s="4" t="s">
        <v>1341</v>
      </c>
      <c r="D277" s="5">
        <v>12.6</v>
      </c>
      <c r="E277" s="6">
        <v>0</v>
      </c>
      <c r="F277" s="7">
        <f t="shared" si="10"/>
        <v>0</v>
      </c>
      <c r="H277" s="37"/>
    </row>
    <row r="278" spans="1:8" s="13" customFormat="1" ht="22.5">
      <c r="A278" s="4" t="s">
        <v>272</v>
      </c>
      <c r="B278" s="4" t="s">
        <v>273</v>
      </c>
      <c r="C278" s="4" t="s">
        <v>616</v>
      </c>
      <c r="D278" s="5">
        <v>7.426</v>
      </c>
      <c r="E278" s="6">
        <v>0</v>
      </c>
      <c r="F278" s="7">
        <f t="shared" si="10"/>
        <v>0</v>
      </c>
      <c r="H278" s="37"/>
    </row>
    <row r="279" spans="1:8" s="13" customFormat="1" ht="22.5">
      <c r="A279" s="4" t="s">
        <v>274</v>
      </c>
      <c r="B279" s="4" t="s">
        <v>275</v>
      </c>
      <c r="C279" s="4" t="s">
        <v>616</v>
      </c>
      <c r="D279" s="5">
        <v>11.363</v>
      </c>
      <c r="E279" s="6">
        <v>0</v>
      </c>
      <c r="F279" s="7">
        <f t="shared" si="10"/>
        <v>0</v>
      </c>
      <c r="H279" s="37"/>
    </row>
    <row r="280" spans="1:8" s="13" customFormat="1" ht="22.5">
      <c r="A280" s="4" t="s">
        <v>276</v>
      </c>
      <c r="B280" s="4" t="s">
        <v>277</v>
      </c>
      <c r="C280" s="4" t="s">
        <v>1355</v>
      </c>
      <c r="D280" s="5">
        <v>12</v>
      </c>
      <c r="E280" s="6">
        <v>0</v>
      </c>
      <c r="F280" s="7">
        <f aca="true" t="shared" si="11" ref="F280:F290">IF(ISBLANK(E280),"",D280*E280)</f>
        <v>0</v>
      </c>
      <c r="H280" s="37"/>
    </row>
    <row r="281" spans="1:8" s="13" customFormat="1" ht="22.5">
      <c r="A281" s="4" t="s">
        <v>278</v>
      </c>
      <c r="B281" s="4" t="s">
        <v>279</v>
      </c>
      <c r="C281" s="4" t="s">
        <v>1355</v>
      </c>
      <c r="D281" s="5">
        <v>18</v>
      </c>
      <c r="E281" s="6">
        <v>0</v>
      </c>
      <c r="F281" s="7">
        <f t="shared" si="11"/>
        <v>0</v>
      </c>
      <c r="H281" s="37"/>
    </row>
    <row r="282" spans="1:8" s="13" customFormat="1" ht="22.5">
      <c r="A282" s="4" t="s">
        <v>280</v>
      </c>
      <c r="B282" s="4" t="s">
        <v>281</v>
      </c>
      <c r="C282" s="4" t="s">
        <v>1385</v>
      </c>
      <c r="D282" s="5">
        <v>135.1</v>
      </c>
      <c r="E282" s="6">
        <v>0</v>
      </c>
      <c r="F282" s="7">
        <f t="shared" si="11"/>
        <v>0</v>
      </c>
      <c r="H282" s="37"/>
    </row>
    <row r="283" spans="1:8" s="13" customFormat="1" ht="22.5">
      <c r="A283" s="4" t="s">
        <v>282</v>
      </c>
      <c r="B283" s="4" t="s">
        <v>283</v>
      </c>
      <c r="C283" s="4" t="s">
        <v>1385</v>
      </c>
      <c r="D283" s="5">
        <v>51.25</v>
      </c>
      <c r="E283" s="6">
        <v>0</v>
      </c>
      <c r="F283" s="7">
        <f t="shared" si="11"/>
        <v>0</v>
      </c>
      <c r="H283" s="37"/>
    </row>
    <row r="284" spans="1:8" s="13" customFormat="1" ht="22.5">
      <c r="A284" s="4" t="s">
        <v>284</v>
      </c>
      <c r="B284" s="4" t="s">
        <v>285</v>
      </c>
      <c r="C284" s="4" t="s">
        <v>1385</v>
      </c>
      <c r="D284" s="5">
        <v>71.8</v>
      </c>
      <c r="E284" s="6">
        <v>0</v>
      </c>
      <c r="F284" s="7">
        <f t="shared" si="11"/>
        <v>0</v>
      </c>
      <c r="H284" s="37"/>
    </row>
    <row r="285" spans="1:8" s="13" customFormat="1" ht="11.25">
      <c r="A285" s="4" t="s">
        <v>286</v>
      </c>
      <c r="B285" s="4" t="s">
        <v>287</v>
      </c>
      <c r="C285" s="4" t="s">
        <v>1385</v>
      </c>
      <c r="D285" s="5">
        <v>136.3</v>
      </c>
      <c r="E285" s="6">
        <v>0</v>
      </c>
      <c r="F285" s="7">
        <f t="shared" si="11"/>
        <v>0</v>
      </c>
      <c r="H285" s="37"/>
    </row>
    <row r="286" spans="1:8" s="13" customFormat="1" ht="11.25">
      <c r="A286" s="4" t="s">
        <v>288</v>
      </c>
      <c r="B286" s="4" t="s">
        <v>289</v>
      </c>
      <c r="C286" s="4" t="s">
        <v>1385</v>
      </c>
      <c r="D286" s="5">
        <v>24.1</v>
      </c>
      <c r="E286" s="6">
        <v>0</v>
      </c>
      <c r="F286" s="7">
        <f t="shared" si="11"/>
        <v>0</v>
      </c>
      <c r="H286" s="37"/>
    </row>
    <row r="287" spans="1:8" s="13" customFormat="1" ht="22.5">
      <c r="A287" s="4" t="s">
        <v>290</v>
      </c>
      <c r="B287" s="4" t="s">
        <v>291</v>
      </c>
      <c r="C287" s="4" t="s">
        <v>1341</v>
      </c>
      <c r="D287" s="5">
        <v>1243.96</v>
      </c>
      <c r="E287" s="6">
        <v>0</v>
      </c>
      <c r="F287" s="7">
        <f t="shared" si="11"/>
        <v>0</v>
      </c>
      <c r="H287" s="37"/>
    </row>
    <row r="288" spans="1:8" s="13" customFormat="1" ht="22.5">
      <c r="A288" s="4" t="s">
        <v>292</v>
      </c>
      <c r="B288" s="4" t="s">
        <v>293</v>
      </c>
      <c r="C288" s="4" t="s">
        <v>1341</v>
      </c>
      <c r="D288" s="5">
        <v>34.075</v>
      </c>
      <c r="E288" s="6">
        <v>0</v>
      </c>
      <c r="F288" s="7">
        <f t="shared" si="11"/>
        <v>0</v>
      </c>
      <c r="H288" s="37"/>
    </row>
    <row r="289" spans="1:8" s="13" customFormat="1" ht="22.5">
      <c r="A289" s="4" t="s">
        <v>294</v>
      </c>
      <c r="B289" s="4" t="s">
        <v>295</v>
      </c>
      <c r="C289" s="4" t="s">
        <v>1341</v>
      </c>
      <c r="D289" s="5">
        <v>2233.19</v>
      </c>
      <c r="E289" s="6">
        <v>0</v>
      </c>
      <c r="F289" s="7">
        <f t="shared" si="11"/>
        <v>0</v>
      </c>
      <c r="H289" s="37"/>
    </row>
    <row r="290" spans="1:8" s="13" customFormat="1" ht="22.5">
      <c r="A290" s="4" t="s">
        <v>296</v>
      </c>
      <c r="B290" s="4" t="s">
        <v>297</v>
      </c>
      <c r="C290" s="4" t="s">
        <v>1341</v>
      </c>
      <c r="D290" s="5">
        <v>650.171</v>
      </c>
      <c r="E290" s="6">
        <v>0</v>
      </c>
      <c r="F290" s="7">
        <f t="shared" si="11"/>
        <v>0</v>
      </c>
      <c r="H290" s="37"/>
    </row>
    <row r="291" spans="1:8" s="13" customFormat="1" ht="11.25">
      <c r="A291" s="4" t="s">
        <v>298</v>
      </c>
      <c r="B291" s="4" t="s">
        <v>299</v>
      </c>
      <c r="C291" s="4" t="s">
        <v>1341</v>
      </c>
      <c r="D291" s="5">
        <v>1766.766</v>
      </c>
      <c r="E291" s="6">
        <v>0</v>
      </c>
      <c r="F291" s="7">
        <f aca="true" t="shared" si="12" ref="F291:F310">IF(ISBLANK(E291),"",D291*E291)</f>
        <v>0</v>
      </c>
      <c r="H291" s="37"/>
    </row>
    <row r="292" spans="1:8" s="13" customFormat="1" ht="11.25">
      <c r="A292" s="4" t="s">
        <v>300</v>
      </c>
      <c r="B292" s="4" t="s">
        <v>301</v>
      </c>
      <c r="C292" s="4" t="s">
        <v>1341</v>
      </c>
      <c r="D292" s="5">
        <v>1238.565</v>
      </c>
      <c r="E292" s="6">
        <v>0</v>
      </c>
      <c r="F292" s="7">
        <f t="shared" si="12"/>
        <v>0</v>
      </c>
      <c r="H292" s="37"/>
    </row>
    <row r="293" spans="1:8" s="13" customFormat="1" ht="22.5">
      <c r="A293" s="4" t="s">
        <v>302</v>
      </c>
      <c r="B293" s="4" t="s">
        <v>303</v>
      </c>
      <c r="C293" s="4" t="s">
        <v>1341</v>
      </c>
      <c r="D293" s="5">
        <v>242.925</v>
      </c>
      <c r="E293" s="6">
        <v>0</v>
      </c>
      <c r="F293" s="7">
        <f t="shared" si="12"/>
        <v>0</v>
      </c>
      <c r="H293" s="37"/>
    </row>
    <row r="294" spans="1:8" s="13" customFormat="1" ht="22.5">
      <c r="A294" s="4" t="s">
        <v>400</v>
      </c>
      <c r="B294" s="4" t="s">
        <v>401</v>
      </c>
      <c r="C294" s="4" t="s">
        <v>1341</v>
      </c>
      <c r="D294" s="5">
        <v>129.5</v>
      </c>
      <c r="E294" s="6">
        <v>0</v>
      </c>
      <c r="F294" s="7">
        <f t="shared" si="12"/>
        <v>0</v>
      </c>
      <c r="H294" s="37"/>
    </row>
    <row r="295" spans="1:8" s="13" customFormat="1" ht="11.25">
      <c r="A295" s="4" t="s">
        <v>402</v>
      </c>
      <c r="B295" s="4" t="s">
        <v>403</v>
      </c>
      <c r="C295" s="4" t="s">
        <v>1346</v>
      </c>
      <c r="D295" s="5">
        <v>320</v>
      </c>
      <c r="E295" s="6">
        <v>0</v>
      </c>
      <c r="F295" s="7">
        <f t="shared" si="12"/>
        <v>0</v>
      </c>
      <c r="H295" s="37"/>
    </row>
    <row r="296" spans="1:8" s="13" customFormat="1" ht="11.25">
      <c r="A296" s="4" t="s">
        <v>404</v>
      </c>
      <c r="B296" s="4" t="s">
        <v>405</v>
      </c>
      <c r="C296" s="4" t="s">
        <v>1346</v>
      </c>
      <c r="D296" s="5">
        <v>240</v>
      </c>
      <c r="E296" s="6">
        <v>0</v>
      </c>
      <c r="F296" s="7">
        <f t="shared" si="12"/>
        <v>0</v>
      </c>
      <c r="H296" s="37"/>
    </row>
    <row r="297" spans="1:8" s="13" customFormat="1" ht="11.25">
      <c r="A297" s="4" t="s">
        <v>406</v>
      </c>
      <c r="B297" s="4" t="s">
        <v>407</v>
      </c>
      <c r="C297" s="4" t="s">
        <v>1346</v>
      </c>
      <c r="D297" s="5">
        <v>508.398</v>
      </c>
      <c r="E297" s="6">
        <v>0</v>
      </c>
      <c r="F297" s="7">
        <f t="shared" si="12"/>
        <v>0</v>
      </c>
      <c r="H297" s="37"/>
    </row>
    <row r="298" spans="1:8" s="13" customFormat="1" ht="11.25">
      <c r="A298" s="4" t="s">
        <v>408</v>
      </c>
      <c r="B298" s="4" t="s">
        <v>1017</v>
      </c>
      <c r="C298" s="4" t="s">
        <v>1346</v>
      </c>
      <c r="D298" s="5">
        <v>8134.368</v>
      </c>
      <c r="E298" s="6">
        <v>0</v>
      </c>
      <c r="F298" s="7">
        <f t="shared" si="12"/>
        <v>0</v>
      </c>
      <c r="H298" s="37"/>
    </row>
    <row r="299" spans="1:8" s="13" customFormat="1" ht="11.25">
      <c r="A299" s="4" t="s">
        <v>1018</v>
      </c>
      <c r="B299" s="4" t="s">
        <v>1019</v>
      </c>
      <c r="C299" s="4" t="s">
        <v>1346</v>
      </c>
      <c r="D299" s="5">
        <v>508.398</v>
      </c>
      <c r="E299" s="6">
        <v>0</v>
      </c>
      <c r="F299" s="7">
        <f t="shared" si="12"/>
        <v>0</v>
      </c>
      <c r="H299" s="37"/>
    </row>
    <row r="300" spans="1:8" s="13" customFormat="1" ht="22.5">
      <c r="A300" s="4" t="s">
        <v>1020</v>
      </c>
      <c r="B300" s="4" t="s">
        <v>1021</v>
      </c>
      <c r="C300" s="4" t="s">
        <v>1346</v>
      </c>
      <c r="D300" s="5">
        <v>2541.99</v>
      </c>
      <c r="E300" s="6">
        <v>0</v>
      </c>
      <c r="F300" s="7">
        <f t="shared" si="12"/>
        <v>0</v>
      </c>
      <c r="H300" s="37"/>
    </row>
    <row r="301" spans="1:8" s="15" customFormat="1" ht="11.25">
      <c r="A301" s="1"/>
      <c r="B301" s="1" t="s">
        <v>363</v>
      </c>
      <c r="C301" s="1"/>
      <c r="D301" s="2"/>
      <c r="E301" s="3"/>
      <c r="F301" s="8">
        <f>SUM(F238:F300)</f>
        <v>0</v>
      </c>
      <c r="H301" s="37"/>
    </row>
    <row r="302" spans="1:8" s="13" customFormat="1" ht="11.25">
      <c r="A302" s="4"/>
      <c r="B302" s="4"/>
      <c r="C302" s="4"/>
      <c r="D302" s="5"/>
      <c r="E302" s="6"/>
      <c r="F302" s="7"/>
      <c r="H302" s="37"/>
    </row>
    <row r="303" spans="1:8" s="13" customFormat="1" ht="11.25">
      <c r="A303" s="1" t="s">
        <v>1022</v>
      </c>
      <c r="B303" s="1" t="s">
        <v>1023</v>
      </c>
      <c r="C303" s="1"/>
      <c r="D303" s="2"/>
      <c r="E303" s="3"/>
      <c r="F303" s="7">
        <f t="shared" si="12"/>
      </c>
      <c r="H303" s="37"/>
    </row>
    <row r="304" spans="1:8" s="13" customFormat="1" ht="11.25">
      <c r="A304" s="4" t="s">
        <v>1024</v>
      </c>
      <c r="B304" s="4" t="s">
        <v>1025</v>
      </c>
      <c r="C304" s="4" t="s">
        <v>1346</v>
      </c>
      <c r="D304" s="5">
        <v>559.384</v>
      </c>
      <c r="E304" s="6">
        <v>0</v>
      </c>
      <c r="F304" s="7">
        <f t="shared" si="12"/>
        <v>0</v>
      </c>
      <c r="H304" s="37"/>
    </row>
    <row r="305" spans="1:8" s="15" customFormat="1" ht="11.25">
      <c r="A305" s="1"/>
      <c r="B305" s="1" t="s">
        <v>364</v>
      </c>
      <c r="C305" s="1"/>
      <c r="D305" s="2"/>
      <c r="E305" s="3"/>
      <c r="F305" s="8">
        <f>SUM(F304)</f>
        <v>0</v>
      </c>
      <c r="H305" s="37"/>
    </row>
    <row r="306" spans="1:8" s="47" customFormat="1" ht="21" customHeight="1">
      <c r="A306" s="43"/>
      <c r="B306" s="51" t="s">
        <v>1707</v>
      </c>
      <c r="C306" s="43"/>
      <c r="D306" s="44"/>
      <c r="E306" s="45"/>
      <c r="F306" s="46">
        <f>F26</f>
        <v>0</v>
      </c>
      <c r="H306" s="48"/>
    </row>
    <row r="307" spans="1:8" s="15" customFormat="1" ht="11.25">
      <c r="A307" s="1"/>
      <c r="B307" s="1"/>
      <c r="C307" s="1"/>
      <c r="D307" s="2"/>
      <c r="E307" s="3"/>
      <c r="F307" s="8"/>
      <c r="H307" s="37"/>
    </row>
    <row r="308" spans="1:8" s="13" customFormat="1" ht="21" customHeight="1">
      <c r="A308" s="1"/>
      <c r="B308" s="43" t="s">
        <v>1708</v>
      </c>
      <c r="C308" s="1"/>
      <c r="D308" s="2"/>
      <c r="E308" s="3"/>
      <c r="F308" s="7"/>
      <c r="H308" s="37"/>
    </row>
    <row r="309" spans="1:8" s="13" customFormat="1" ht="11.25">
      <c r="A309" s="1" t="s">
        <v>1026</v>
      </c>
      <c r="B309" s="1" t="s">
        <v>1027</v>
      </c>
      <c r="C309" s="1"/>
      <c r="D309" s="2"/>
      <c r="E309" s="3"/>
      <c r="F309" s="7">
        <f t="shared" si="12"/>
      </c>
      <c r="H309" s="37"/>
    </row>
    <row r="310" spans="1:8" s="13" customFormat="1" ht="22.5">
      <c r="A310" s="4" t="s">
        <v>1028</v>
      </c>
      <c r="B310" s="4" t="s">
        <v>1029</v>
      </c>
      <c r="C310" s="4" t="s">
        <v>1341</v>
      </c>
      <c r="D310" s="5">
        <v>73.898</v>
      </c>
      <c r="E310" s="6">
        <v>0</v>
      </c>
      <c r="F310" s="7">
        <f t="shared" si="12"/>
        <v>0</v>
      </c>
      <c r="H310" s="37"/>
    </row>
    <row r="311" spans="1:8" s="13" customFormat="1" ht="22.5">
      <c r="A311" s="4" t="s">
        <v>1030</v>
      </c>
      <c r="B311" s="4" t="s">
        <v>1031</v>
      </c>
      <c r="C311" s="4" t="s">
        <v>1341</v>
      </c>
      <c r="D311" s="5">
        <v>12</v>
      </c>
      <c r="E311" s="6">
        <v>0</v>
      </c>
      <c r="F311" s="7">
        <f aca="true" t="shared" si="13" ref="F311:F332">IF(ISBLANK(E311),"",D311*E311)</f>
        <v>0</v>
      </c>
      <c r="H311" s="37"/>
    </row>
    <row r="312" spans="1:8" s="68" customFormat="1" ht="11.25">
      <c r="A312" s="65" t="s">
        <v>1032</v>
      </c>
      <c r="B312" s="65" t="s">
        <v>1033</v>
      </c>
      <c r="C312" s="65" t="s">
        <v>1034</v>
      </c>
      <c r="D312" s="66">
        <v>16.34</v>
      </c>
      <c r="E312" s="6">
        <v>0</v>
      </c>
      <c r="F312" s="67">
        <f t="shared" si="13"/>
        <v>0</v>
      </c>
      <c r="H312" s="69"/>
    </row>
    <row r="313" spans="1:8" s="13" customFormat="1" ht="22.5">
      <c r="A313" s="4" t="s">
        <v>1035</v>
      </c>
      <c r="B313" s="4" t="s">
        <v>1036</v>
      </c>
      <c r="C313" s="4" t="s">
        <v>1341</v>
      </c>
      <c r="D313" s="5">
        <v>145.395</v>
      </c>
      <c r="E313" s="6">
        <v>0</v>
      </c>
      <c r="F313" s="7">
        <f t="shared" si="13"/>
        <v>0</v>
      </c>
      <c r="H313" s="37"/>
    </row>
    <row r="314" spans="1:8" s="68" customFormat="1" ht="11.25">
      <c r="A314" s="65" t="s">
        <v>1037</v>
      </c>
      <c r="B314" s="65" t="s">
        <v>1038</v>
      </c>
      <c r="C314" s="65" t="s">
        <v>1341</v>
      </c>
      <c r="D314" s="66">
        <v>167.204</v>
      </c>
      <c r="E314" s="6">
        <v>0</v>
      </c>
      <c r="F314" s="67">
        <f t="shared" si="13"/>
        <v>0</v>
      </c>
      <c r="H314" s="69"/>
    </row>
    <row r="315" spans="1:8" s="13" customFormat="1" ht="22.5">
      <c r="A315" s="4" t="s">
        <v>1039</v>
      </c>
      <c r="B315" s="4" t="s">
        <v>1040</v>
      </c>
      <c r="C315" s="4" t="s">
        <v>1341</v>
      </c>
      <c r="D315" s="5">
        <v>156.22</v>
      </c>
      <c r="E315" s="6">
        <v>0</v>
      </c>
      <c r="F315" s="7">
        <f t="shared" si="13"/>
        <v>0</v>
      </c>
      <c r="H315" s="37"/>
    </row>
    <row r="316" spans="1:8" s="13" customFormat="1" ht="22.5">
      <c r="A316" s="4" t="s">
        <v>1041</v>
      </c>
      <c r="B316" s="4" t="s">
        <v>1042</v>
      </c>
      <c r="C316" s="4" t="s">
        <v>1341</v>
      </c>
      <c r="D316" s="5">
        <v>50.338</v>
      </c>
      <c r="E316" s="6">
        <v>0</v>
      </c>
      <c r="F316" s="7">
        <f t="shared" si="13"/>
        <v>0</v>
      </c>
      <c r="H316" s="37"/>
    </row>
    <row r="317" spans="1:8" s="13" customFormat="1" ht="22.5">
      <c r="A317" s="4" t="s">
        <v>1043</v>
      </c>
      <c r="B317" s="4" t="s">
        <v>1044</v>
      </c>
      <c r="C317" s="4" t="s">
        <v>1341</v>
      </c>
      <c r="D317" s="5">
        <v>1427.37</v>
      </c>
      <c r="E317" s="6">
        <v>0</v>
      </c>
      <c r="F317" s="7">
        <f t="shared" si="13"/>
        <v>0</v>
      </c>
      <c r="H317" s="37"/>
    </row>
    <row r="318" spans="1:8" s="13" customFormat="1" ht="22.5">
      <c r="A318" s="4" t="s">
        <v>1045</v>
      </c>
      <c r="B318" s="4" t="s">
        <v>1046</v>
      </c>
      <c r="C318" s="4" t="s">
        <v>1047</v>
      </c>
      <c r="D318" s="5">
        <v>3.42</v>
      </c>
      <c r="E318" s="6">
        <v>0</v>
      </c>
      <c r="F318" s="7">
        <f t="shared" si="13"/>
        <v>0</v>
      </c>
      <c r="H318" s="37"/>
    </row>
    <row r="319" spans="1:8" s="15" customFormat="1" ht="11.25">
      <c r="A319" s="1"/>
      <c r="B319" s="1" t="s">
        <v>365</v>
      </c>
      <c r="C319" s="1"/>
      <c r="D319" s="2"/>
      <c r="E319" s="3"/>
      <c r="F319" s="8">
        <f>SUM(F310:F318)</f>
        <v>0</v>
      </c>
      <c r="H319" s="37"/>
    </row>
    <row r="320" spans="1:8" s="13" customFormat="1" ht="11.25">
      <c r="A320" s="4"/>
      <c r="B320" s="4"/>
      <c r="C320" s="4"/>
      <c r="D320" s="5"/>
      <c r="E320" s="6"/>
      <c r="F320" s="7"/>
      <c r="H320" s="37"/>
    </row>
    <row r="321" spans="1:8" s="13" customFormat="1" ht="11.25">
      <c r="A321" s="1" t="s">
        <v>348</v>
      </c>
      <c r="B321" s="1" t="s">
        <v>1048</v>
      </c>
      <c r="C321" s="1"/>
      <c r="D321" s="2"/>
      <c r="E321" s="3"/>
      <c r="F321" s="7">
        <f t="shared" si="13"/>
      </c>
      <c r="H321" s="37"/>
    </row>
    <row r="322" spans="1:8" s="13" customFormat="1" ht="22.5">
      <c r="A322" s="4" t="s">
        <v>1049</v>
      </c>
      <c r="B322" s="4" t="s">
        <v>1050</v>
      </c>
      <c r="C322" s="4" t="s">
        <v>1341</v>
      </c>
      <c r="D322" s="5">
        <v>590.416</v>
      </c>
      <c r="E322" s="6">
        <v>0</v>
      </c>
      <c r="F322" s="7">
        <f t="shared" si="13"/>
        <v>0</v>
      </c>
      <c r="H322" s="37"/>
    </row>
    <row r="323" spans="1:8" s="68" customFormat="1" ht="11.25">
      <c r="A323" s="65" t="s">
        <v>1051</v>
      </c>
      <c r="B323" s="65" t="s">
        <v>1052</v>
      </c>
      <c r="C323" s="65" t="s">
        <v>1341</v>
      </c>
      <c r="D323" s="66">
        <v>678.978</v>
      </c>
      <c r="E323" s="6">
        <v>0</v>
      </c>
      <c r="F323" s="67">
        <f t="shared" si="13"/>
        <v>0</v>
      </c>
      <c r="H323" s="69"/>
    </row>
    <row r="324" spans="1:8" s="13" customFormat="1" ht="11.25">
      <c r="A324" s="4" t="s">
        <v>1053</v>
      </c>
      <c r="B324" s="4" t="s">
        <v>1054</v>
      </c>
      <c r="C324" s="4" t="s">
        <v>1047</v>
      </c>
      <c r="D324" s="5">
        <v>3.44</v>
      </c>
      <c r="E324" s="6">
        <v>0</v>
      </c>
      <c r="F324" s="7">
        <f t="shared" si="13"/>
        <v>0</v>
      </c>
      <c r="H324" s="37"/>
    </row>
    <row r="325" spans="1:8" s="15" customFormat="1" ht="11.25">
      <c r="A325" s="1"/>
      <c r="B325" s="1" t="s">
        <v>366</v>
      </c>
      <c r="C325" s="1"/>
      <c r="D325" s="2"/>
      <c r="E325" s="3"/>
      <c r="F325" s="8">
        <f>SUM(F322:F324)</f>
        <v>0</v>
      </c>
      <c r="H325" s="37"/>
    </row>
    <row r="326" spans="1:8" s="13" customFormat="1" ht="11.25">
      <c r="A326" s="4"/>
      <c r="B326" s="4"/>
      <c r="C326" s="4"/>
      <c r="D326" s="5"/>
      <c r="E326" s="6"/>
      <c r="F326" s="7"/>
      <c r="H326" s="37"/>
    </row>
    <row r="327" spans="1:8" s="13" customFormat="1" ht="11.25">
      <c r="A327" s="1" t="s">
        <v>1055</v>
      </c>
      <c r="B327" s="1" t="s">
        <v>1056</v>
      </c>
      <c r="C327" s="1"/>
      <c r="D327" s="2"/>
      <c r="E327" s="3"/>
      <c r="F327" s="7">
        <f t="shared" si="13"/>
      </c>
      <c r="H327" s="37"/>
    </row>
    <row r="328" spans="1:8" s="13" customFormat="1" ht="22.5">
      <c r="A328" s="4" t="s">
        <v>1057</v>
      </c>
      <c r="B328" s="4" t="s">
        <v>1058</v>
      </c>
      <c r="C328" s="4" t="s">
        <v>1341</v>
      </c>
      <c r="D328" s="5">
        <v>42.698</v>
      </c>
      <c r="E328" s="6">
        <v>0</v>
      </c>
      <c r="F328" s="7">
        <f t="shared" si="13"/>
        <v>0</v>
      </c>
      <c r="H328" s="37"/>
    </row>
    <row r="329" spans="1:8" s="13" customFormat="1" ht="22.5">
      <c r="A329" s="4" t="s">
        <v>1059</v>
      </c>
      <c r="B329" s="4" t="s">
        <v>1060</v>
      </c>
      <c r="C329" s="4" t="s">
        <v>1341</v>
      </c>
      <c r="D329" s="5">
        <v>64.44</v>
      </c>
      <c r="E329" s="6">
        <v>0</v>
      </c>
      <c r="F329" s="7">
        <f t="shared" si="13"/>
        <v>0</v>
      </c>
      <c r="H329" s="37"/>
    </row>
    <row r="330" spans="1:8" s="68" customFormat="1" ht="22.5">
      <c r="A330" s="65" t="s">
        <v>1061</v>
      </c>
      <c r="B330" s="65" t="s">
        <v>1062</v>
      </c>
      <c r="C330" s="65" t="s">
        <v>1341</v>
      </c>
      <c r="D330" s="66">
        <v>109.281</v>
      </c>
      <c r="E330" s="6">
        <v>0</v>
      </c>
      <c r="F330" s="67">
        <f t="shared" si="13"/>
        <v>0</v>
      </c>
      <c r="H330" s="69"/>
    </row>
    <row r="331" spans="1:8" s="13" customFormat="1" ht="22.5">
      <c r="A331" s="4" t="s">
        <v>1063</v>
      </c>
      <c r="B331" s="4" t="s">
        <v>1064</v>
      </c>
      <c r="C331" s="4" t="s">
        <v>1341</v>
      </c>
      <c r="D331" s="5">
        <v>525.976</v>
      </c>
      <c r="E331" s="6">
        <v>0</v>
      </c>
      <c r="F331" s="7">
        <f t="shared" si="13"/>
        <v>0</v>
      </c>
      <c r="H331" s="37"/>
    </row>
    <row r="332" spans="1:8" s="68" customFormat="1" ht="11.25">
      <c r="A332" s="65" t="s">
        <v>1065</v>
      </c>
      <c r="B332" s="65" t="s">
        <v>1066</v>
      </c>
      <c r="C332" s="65" t="s">
        <v>1341</v>
      </c>
      <c r="D332" s="66">
        <v>607.896</v>
      </c>
      <c r="E332" s="6">
        <v>0</v>
      </c>
      <c r="F332" s="67">
        <f t="shared" si="13"/>
        <v>0</v>
      </c>
      <c r="H332" s="69"/>
    </row>
    <row r="333" spans="1:8" s="13" customFormat="1" ht="22.5">
      <c r="A333" s="4" t="s">
        <v>1067</v>
      </c>
      <c r="B333" s="4" t="s">
        <v>1068</v>
      </c>
      <c r="C333" s="4" t="s">
        <v>1341</v>
      </c>
      <c r="D333" s="5">
        <v>42.698</v>
      </c>
      <c r="E333" s="6">
        <v>0</v>
      </c>
      <c r="F333" s="7">
        <f aca="true" t="shared" si="14" ref="F333:F356">IF(ISBLANK(E333),"",D333*E333)</f>
        <v>0</v>
      </c>
      <c r="H333" s="37"/>
    </row>
    <row r="334" spans="1:8" s="13" customFormat="1" ht="11.25">
      <c r="A334" s="4" t="s">
        <v>1069</v>
      </c>
      <c r="B334" s="4" t="s">
        <v>1070</v>
      </c>
      <c r="C334" s="4" t="s">
        <v>1047</v>
      </c>
      <c r="D334" s="5">
        <v>2.2</v>
      </c>
      <c r="E334" s="6">
        <v>0</v>
      </c>
      <c r="F334" s="7">
        <f t="shared" si="14"/>
        <v>0</v>
      </c>
      <c r="H334" s="37"/>
    </row>
    <row r="335" spans="1:8" s="15" customFormat="1" ht="11.25">
      <c r="A335" s="1"/>
      <c r="B335" s="1" t="s">
        <v>367</v>
      </c>
      <c r="C335" s="1"/>
      <c r="D335" s="2"/>
      <c r="E335" s="3"/>
      <c r="F335" s="8">
        <f>SUM(F328:F334)</f>
        <v>0</v>
      </c>
      <c r="H335" s="37"/>
    </row>
    <row r="336" spans="1:8" s="13" customFormat="1" ht="11.25">
      <c r="A336" s="4"/>
      <c r="B336" s="4"/>
      <c r="C336" s="4"/>
      <c r="D336" s="5"/>
      <c r="E336" s="6"/>
      <c r="F336" s="7"/>
      <c r="H336" s="37"/>
    </row>
    <row r="337" spans="1:8" s="13" customFormat="1" ht="11.25">
      <c r="A337" s="1" t="s">
        <v>1071</v>
      </c>
      <c r="B337" s="1" t="s">
        <v>1072</v>
      </c>
      <c r="C337" s="1"/>
      <c r="D337" s="2"/>
      <c r="E337" s="3"/>
      <c r="F337" s="7">
        <f t="shared" si="14"/>
      </c>
      <c r="H337" s="37"/>
    </row>
    <row r="338" spans="1:8" s="13" customFormat="1" ht="22.5">
      <c r="A338" s="4" t="s">
        <v>1073</v>
      </c>
      <c r="B338" s="4" t="s">
        <v>1714</v>
      </c>
      <c r="C338" s="4" t="s">
        <v>319</v>
      </c>
      <c r="D338" s="5">
        <v>1</v>
      </c>
      <c r="E338" s="6">
        <v>0</v>
      </c>
      <c r="F338" s="7">
        <f t="shared" si="14"/>
        <v>0</v>
      </c>
      <c r="H338" s="37"/>
    </row>
    <row r="339" spans="1:8" s="15" customFormat="1" ht="11.25">
      <c r="A339" s="1"/>
      <c r="B339" s="1" t="s">
        <v>368</v>
      </c>
      <c r="C339" s="1"/>
      <c r="D339" s="2"/>
      <c r="E339" s="3"/>
      <c r="F339" s="8">
        <f>SUM(F338)</f>
        <v>0</v>
      </c>
      <c r="H339" s="37"/>
    </row>
    <row r="340" spans="1:8" s="13" customFormat="1" ht="11.25">
      <c r="A340" s="4"/>
      <c r="B340" s="4"/>
      <c r="C340" s="4"/>
      <c r="D340" s="5"/>
      <c r="E340" s="6"/>
      <c r="F340" s="7"/>
      <c r="H340" s="37"/>
    </row>
    <row r="341" spans="1:8" s="13" customFormat="1" ht="11.25">
      <c r="A341" s="1" t="s">
        <v>1715</v>
      </c>
      <c r="B341" s="1" t="s">
        <v>1716</v>
      </c>
      <c r="C341" s="1"/>
      <c r="D341" s="2"/>
      <c r="E341" s="3"/>
      <c r="F341" s="7">
        <f t="shared" si="14"/>
      </c>
      <c r="H341" s="37"/>
    </row>
    <row r="342" spans="1:8" s="13" customFormat="1" ht="11.25">
      <c r="A342" s="4" t="s">
        <v>1717</v>
      </c>
      <c r="B342" s="4" t="s">
        <v>1718</v>
      </c>
      <c r="C342" s="4" t="s">
        <v>319</v>
      </c>
      <c r="D342" s="5">
        <v>1</v>
      </c>
      <c r="E342" s="6">
        <v>0</v>
      </c>
      <c r="F342" s="7">
        <f t="shared" si="14"/>
        <v>0</v>
      </c>
      <c r="H342" s="37"/>
    </row>
    <row r="343" spans="1:8" s="15" customFormat="1" ht="11.25">
      <c r="A343" s="1"/>
      <c r="B343" s="1" t="s">
        <v>369</v>
      </c>
      <c r="C343" s="1"/>
      <c r="D343" s="2"/>
      <c r="E343" s="3"/>
      <c r="F343" s="8">
        <f>SUM(F342)</f>
        <v>0</v>
      </c>
      <c r="H343" s="37"/>
    </row>
    <row r="344" spans="1:8" s="13" customFormat="1" ht="11.25">
      <c r="A344" s="4"/>
      <c r="B344" s="4"/>
      <c r="C344" s="4"/>
      <c r="D344" s="5"/>
      <c r="E344" s="6"/>
      <c r="F344" s="7"/>
      <c r="H344" s="37"/>
    </row>
    <row r="345" spans="1:8" s="13" customFormat="1" ht="11.25">
      <c r="A345" s="1" t="s">
        <v>1130</v>
      </c>
      <c r="B345" s="1" t="s">
        <v>1719</v>
      </c>
      <c r="C345" s="1"/>
      <c r="D345" s="2"/>
      <c r="E345" s="3"/>
      <c r="F345" s="7">
        <f t="shared" si="14"/>
      </c>
      <c r="H345" s="37"/>
    </row>
    <row r="346" spans="1:8" s="13" customFormat="1" ht="22.5">
      <c r="A346" s="4" t="s">
        <v>1720</v>
      </c>
      <c r="B346" s="4" t="s">
        <v>1721</v>
      </c>
      <c r="C346" s="4" t="s">
        <v>1341</v>
      </c>
      <c r="D346" s="5">
        <v>41.4</v>
      </c>
      <c r="E346" s="6">
        <v>0</v>
      </c>
      <c r="F346" s="7">
        <f t="shared" si="14"/>
        <v>0</v>
      </c>
      <c r="H346" s="37"/>
    </row>
    <row r="347" spans="1:8" s="15" customFormat="1" ht="11.25">
      <c r="A347" s="1"/>
      <c r="B347" s="1" t="s">
        <v>370</v>
      </c>
      <c r="C347" s="1"/>
      <c r="D347" s="2"/>
      <c r="E347" s="3"/>
      <c r="F347" s="8">
        <f>SUM(F346)</f>
        <v>0</v>
      </c>
      <c r="H347" s="37"/>
    </row>
    <row r="348" spans="1:8" s="13" customFormat="1" ht="11.25">
      <c r="A348" s="4"/>
      <c r="B348" s="4"/>
      <c r="C348" s="4"/>
      <c r="D348" s="5"/>
      <c r="E348" s="6"/>
      <c r="F348" s="7"/>
      <c r="H348" s="37"/>
    </row>
    <row r="349" spans="1:8" s="13" customFormat="1" ht="11.25">
      <c r="A349" s="1" t="s">
        <v>1722</v>
      </c>
      <c r="B349" s="1" t="s">
        <v>1723</v>
      </c>
      <c r="C349" s="1"/>
      <c r="D349" s="2"/>
      <c r="E349" s="3"/>
      <c r="F349" s="7">
        <f t="shared" si="14"/>
      </c>
      <c r="H349" s="37"/>
    </row>
    <row r="350" spans="1:8" s="13" customFormat="1" ht="33.75">
      <c r="A350" s="4" t="s">
        <v>1724</v>
      </c>
      <c r="B350" s="4" t="s">
        <v>1725</v>
      </c>
      <c r="C350" s="4"/>
      <c r="D350" s="5"/>
      <c r="E350" s="6"/>
      <c r="F350" s="7"/>
      <c r="H350" s="37"/>
    </row>
    <row r="351" spans="1:8" s="13" customFormat="1" ht="22.5">
      <c r="A351" s="4" t="s">
        <v>1726</v>
      </c>
      <c r="B351" s="4" t="s">
        <v>1727</v>
      </c>
      <c r="C351" s="4" t="s">
        <v>1341</v>
      </c>
      <c r="D351" s="5">
        <v>42.318</v>
      </c>
      <c r="E351" s="6">
        <v>0</v>
      </c>
      <c r="F351" s="7">
        <f t="shared" si="14"/>
        <v>0</v>
      </c>
      <c r="H351" s="37"/>
    </row>
    <row r="352" spans="1:8" s="13" customFormat="1" ht="22.5">
      <c r="A352" s="4" t="s">
        <v>1728</v>
      </c>
      <c r="B352" s="4" t="s">
        <v>1729</v>
      </c>
      <c r="C352" s="4" t="s">
        <v>1341</v>
      </c>
      <c r="D352" s="5">
        <v>50</v>
      </c>
      <c r="E352" s="6">
        <v>0</v>
      </c>
      <c r="F352" s="7">
        <f t="shared" si="14"/>
        <v>0</v>
      </c>
      <c r="H352" s="37"/>
    </row>
    <row r="353" spans="1:8" s="13" customFormat="1" ht="22.5">
      <c r="A353" s="4" t="s">
        <v>1730</v>
      </c>
      <c r="B353" s="4" t="s">
        <v>1731</v>
      </c>
      <c r="C353" s="4" t="s">
        <v>1341</v>
      </c>
      <c r="D353" s="5">
        <v>38.978</v>
      </c>
      <c r="E353" s="6">
        <v>0</v>
      </c>
      <c r="F353" s="7">
        <f t="shared" si="14"/>
        <v>0</v>
      </c>
      <c r="H353" s="37"/>
    </row>
    <row r="354" spans="1:8" s="13" customFormat="1" ht="11.25">
      <c r="A354" s="4" t="s">
        <v>1732</v>
      </c>
      <c r="B354" s="4" t="s">
        <v>1733</v>
      </c>
      <c r="C354" s="4" t="s">
        <v>1341</v>
      </c>
      <c r="D354" s="5">
        <v>31.545</v>
      </c>
      <c r="E354" s="6">
        <v>0</v>
      </c>
      <c r="F354" s="7">
        <f t="shared" si="14"/>
        <v>0</v>
      </c>
      <c r="H354" s="37"/>
    </row>
    <row r="355" spans="1:8" s="13" customFormat="1" ht="22.5">
      <c r="A355" s="4" t="s">
        <v>1734</v>
      </c>
      <c r="B355" s="4" t="s">
        <v>1735</v>
      </c>
      <c r="C355" s="4" t="s">
        <v>1341</v>
      </c>
      <c r="D355" s="5">
        <v>151.05</v>
      </c>
      <c r="E355" s="6">
        <v>0</v>
      </c>
      <c r="F355" s="7">
        <f t="shared" si="14"/>
        <v>0</v>
      </c>
      <c r="H355" s="37"/>
    </row>
    <row r="356" spans="1:8" s="13" customFormat="1" ht="11.25">
      <c r="A356" s="4" t="s">
        <v>1736</v>
      </c>
      <c r="B356" s="4" t="s">
        <v>1737</v>
      </c>
      <c r="C356" s="4" t="s">
        <v>1341</v>
      </c>
      <c r="D356" s="5">
        <v>368.39</v>
      </c>
      <c r="E356" s="6">
        <v>0</v>
      </c>
      <c r="F356" s="7">
        <f t="shared" si="14"/>
        <v>0</v>
      </c>
      <c r="H356" s="37"/>
    </row>
    <row r="357" spans="1:8" s="13" customFormat="1" ht="22.5">
      <c r="A357" s="4" t="s">
        <v>1738</v>
      </c>
      <c r="B357" s="4" t="s">
        <v>1739</v>
      </c>
      <c r="C357" s="4" t="s">
        <v>1047</v>
      </c>
      <c r="D357" s="5">
        <v>1.62</v>
      </c>
      <c r="E357" s="6">
        <v>0</v>
      </c>
      <c r="F357" s="7">
        <f aca="true" t="shared" si="15" ref="F357:F392">IF(ISBLANK(E357),"",D357*E357)</f>
        <v>0</v>
      </c>
      <c r="H357" s="37"/>
    </row>
    <row r="358" spans="1:8" s="15" customFormat="1" ht="11.25">
      <c r="A358" s="1"/>
      <c r="B358" s="1" t="s">
        <v>371</v>
      </c>
      <c r="C358" s="1"/>
      <c r="D358" s="2"/>
      <c r="E358" s="3"/>
      <c r="F358" s="8">
        <f>SUM(F351:F357)</f>
        <v>0</v>
      </c>
      <c r="H358" s="37"/>
    </row>
    <row r="359" spans="1:8" s="13" customFormat="1" ht="11.25">
      <c r="A359" s="4"/>
      <c r="B359" s="4"/>
      <c r="C359" s="4"/>
      <c r="D359" s="5"/>
      <c r="E359" s="6"/>
      <c r="F359" s="7"/>
      <c r="H359" s="37"/>
    </row>
    <row r="360" spans="1:8" s="13" customFormat="1" ht="11.25">
      <c r="A360" s="1" t="s">
        <v>1133</v>
      </c>
      <c r="B360" s="1" t="s">
        <v>1740</v>
      </c>
      <c r="C360" s="1"/>
      <c r="D360" s="2"/>
      <c r="E360" s="3"/>
      <c r="F360" s="7">
        <f t="shared" si="15"/>
      </c>
      <c r="H360" s="37"/>
    </row>
    <row r="361" spans="1:8" s="13" customFormat="1" ht="22.5">
      <c r="A361" s="4" t="s">
        <v>1741</v>
      </c>
      <c r="B361" s="4" t="s">
        <v>1742</v>
      </c>
      <c r="C361" s="4" t="s">
        <v>1385</v>
      </c>
      <c r="D361" s="5">
        <v>113.525</v>
      </c>
      <c r="E361" s="6">
        <v>0</v>
      </c>
      <c r="F361" s="7">
        <f t="shared" si="15"/>
        <v>0</v>
      </c>
      <c r="H361" s="37"/>
    </row>
    <row r="362" spans="1:8" s="13" customFormat="1" ht="22.5">
      <c r="A362" s="4" t="s">
        <v>1743</v>
      </c>
      <c r="B362" s="4" t="s">
        <v>1744</v>
      </c>
      <c r="C362" s="4" t="s">
        <v>1385</v>
      </c>
      <c r="D362" s="5">
        <v>10.7</v>
      </c>
      <c r="E362" s="6">
        <v>0</v>
      </c>
      <c r="F362" s="7">
        <f t="shared" si="15"/>
        <v>0</v>
      </c>
      <c r="H362" s="37"/>
    </row>
    <row r="363" spans="1:8" s="13" customFormat="1" ht="11.25">
      <c r="A363" s="4" t="s">
        <v>1745</v>
      </c>
      <c r="B363" s="4" t="s">
        <v>1746</v>
      </c>
      <c r="C363" s="4" t="s">
        <v>1355</v>
      </c>
      <c r="D363" s="5">
        <v>3</v>
      </c>
      <c r="E363" s="6">
        <v>0</v>
      </c>
      <c r="F363" s="7">
        <f t="shared" si="15"/>
        <v>0</v>
      </c>
      <c r="H363" s="37"/>
    </row>
    <row r="364" spans="1:8" s="13" customFormat="1" ht="11.25">
      <c r="A364" s="4" t="s">
        <v>1747</v>
      </c>
      <c r="B364" s="4" t="s">
        <v>200</v>
      </c>
      <c r="C364" s="4" t="s">
        <v>1341</v>
      </c>
      <c r="D364" s="5">
        <v>1</v>
      </c>
      <c r="E364" s="6">
        <v>0</v>
      </c>
      <c r="F364" s="7">
        <f t="shared" si="15"/>
        <v>0</v>
      </c>
      <c r="H364" s="37"/>
    </row>
    <row r="365" spans="1:8" s="13" customFormat="1" ht="11.25">
      <c r="A365" s="4" t="s">
        <v>201</v>
      </c>
      <c r="B365" s="4" t="s">
        <v>202</v>
      </c>
      <c r="C365" s="4" t="s">
        <v>1385</v>
      </c>
      <c r="D365" s="5">
        <v>143</v>
      </c>
      <c r="E365" s="6">
        <v>0</v>
      </c>
      <c r="F365" s="7">
        <f t="shared" si="15"/>
        <v>0</v>
      </c>
      <c r="H365" s="37"/>
    </row>
    <row r="366" spans="1:8" s="13" customFormat="1" ht="11.25">
      <c r="A366" s="4" t="s">
        <v>203</v>
      </c>
      <c r="B366" s="4" t="s">
        <v>204</v>
      </c>
      <c r="C366" s="4" t="s">
        <v>1047</v>
      </c>
      <c r="D366" s="5">
        <v>1.61</v>
      </c>
      <c r="E366" s="6">
        <v>0</v>
      </c>
      <c r="F366" s="7">
        <f t="shared" si="15"/>
        <v>0</v>
      </c>
      <c r="H366" s="37"/>
    </row>
    <row r="367" spans="1:8" s="15" customFormat="1" ht="11.25">
      <c r="A367" s="1"/>
      <c r="B367" s="1" t="s">
        <v>372</v>
      </c>
      <c r="C367" s="1"/>
      <c r="D367" s="2"/>
      <c r="E367" s="3"/>
      <c r="F367" s="8">
        <f>SUM(F361:F366)</f>
        <v>0</v>
      </c>
      <c r="H367" s="37"/>
    </row>
    <row r="368" spans="1:8" s="13" customFormat="1" ht="11.25">
      <c r="A368" s="4"/>
      <c r="B368" s="4"/>
      <c r="C368" s="4"/>
      <c r="D368" s="5"/>
      <c r="E368" s="6"/>
      <c r="F368" s="7"/>
      <c r="H368" s="37"/>
    </row>
    <row r="369" spans="1:8" s="13" customFormat="1" ht="11.25">
      <c r="A369" s="1" t="s">
        <v>1659</v>
      </c>
      <c r="B369" s="1" t="s">
        <v>205</v>
      </c>
      <c r="C369" s="1"/>
      <c r="D369" s="2"/>
      <c r="E369" s="3"/>
      <c r="F369" s="7">
        <f t="shared" si="15"/>
      </c>
      <c r="H369" s="37"/>
    </row>
    <row r="370" spans="1:8" s="13" customFormat="1" ht="22.5">
      <c r="A370" s="4" t="s">
        <v>206</v>
      </c>
      <c r="B370" s="4" t="s">
        <v>207</v>
      </c>
      <c r="C370" s="4" t="s">
        <v>1385</v>
      </c>
      <c r="D370" s="5">
        <v>20.5</v>
      </c>
      <c r="E370" s="6">
        <v>0</v>
      </c>
      <c r="F370" s="7">
        <f t="shared" si="15"/>
        <v>0</v>
      </c>
      <c r="H370" s="37"/>
    </row>
    <row r="371" spans="1:8" s="13" customFormat="1" ht="22.5">
      <c r="A371" s="4" t="s">
        <v>208</v>
      </c>
      <c r="B371" s="4" t="s">
        <v>209</v>
      </c>
      <c r="C371" s="4" t="s">
        <v>1355</v>
      </c>
      <c r="D371" s="5">
        <v>64</v>
      </c>
      <c r="E371" s="6">
        <v>0</v>
      </c>
      <c r="F371" s="7">
        <f t="shared" si="15"/>
        <v>0</v>
      </c>
      <c r="H371" s="37"/>
    </row>
    <row r="372" spans="1:8" s="68" customFormat="1" ht="33.75">
      <c r="A372" s="65" t="s">
        <v>210</v>
      </c>
      <c r="B372" s="65" t="s">
        <v>211</v>
      </c>
      <c r="C372" s="65" t="s">
        <v>1355</v>
      </c>
      <c r="D372" s="66">
        <v>21</v>
      </c>
      <c r="E372" s="6">
        <v>0</v>
      </c>
      <c r="F372" s="67">
        <f t="shared" si="15"/>
        <v>0</v>
      </c>
      <c r="H372" s="69"/>
    </row>
    <row r="373" spans="1:8" s="68" customFormat="1" ht="22.5">
      <c r="A373" s="65" t="s">
        <v>212</v>
      </c>
      <c r="B373" s="65" t="s">
        <v>213</v>
      </c>
      <c r="C373" s="65" t="s">
        <v>1355</v>
      </c>
      <c r="D373" s="66">
        <v>43</v>
      </c>
      <c r="E373" s="6">
        <v>0</v>
      </c>
      <c r="F373" s="67">
        <f t="shared" si="15"/>
        <v>0</v>
      </c>
      <c r="H373" s="69"/>
    </row>
    <row r="374" spans="1:8" s="13" customFormat="1" ht="22.5">
      <c r="A374" s="4" t="s">
        <v>214</v>
      </c>
      <c r="B374" s="4" t="s">
        <v>215</v>
      </c>
      <c r="C374" s="4" t="s">
        <v>1355</v>
      </c>
      <c r="D374" s="5">
        <v>1</v>
      </c>
      <c r="E374" s="6">
        <v>0</v>
      </c>
      <c r="F374" s="7">
        <f t="shared" si="15"/>
        <v>0</v>
      </c>
      <c r="H374" s="37"/>
    </row>
    <row r="375" spans="1:8" s="68" customFormat="1" ht="33.75">
      <c r="A375" s="65" t="s">
        <v>216</v>
      </c>
      <c r="B375" s="65" t="s">
        <v>217</v>
      </c>
      <c r="C375" s="65" t="s">
        <v>1355</v>
      </c>
      <c r="D375" s="66">
        <v>1</v>
      </c>
      <c r="E375" s="6">
        <v>0</v>
      </c>
      <c r="F375" s="67">
        <f t="shared" si="15"/>
        <v>0</v>
      </c>
      <c r="H375" s="69"/>
    </row>
    <row r="376" spans="1:8" s="13" customFormat="1" ht="22.5">
      <c r="A376" s="4" t="s">
        <v>218</v>
      </c>
      <c r="B376" s="4" t="s">
        <v>219</v>
      </c>
      <c r="C376" s="4" t="s">
        <v>1355</v>
      </c>
      <c r="D376" s="5">
        <v>2</v>
      </c>
      <c r="E376" s="6">
        <v>0</v>
      </c>
      <c r="F376" s="7">
        <f t="shared" si="15"/>
        <v>0</v>
      </c>
      <c r="H376" s="37"/>
    </row>
    <row r="377" spans="1:8" s="68" customFormat="1" ht="33.75">
      <c r="A377" s="65" t="s">
        <v>1625</v>
      </c>
      <c r="B377" s="65" t="s">
        <v>1626</v>
      </c>
      <c r="C377" s="65" t="s">
        <v>1355</v>
      </c>
      <c r="D377" s="66">
        <v>2</v>
      </c>
      <c r="E377" s="6">
        <v>0</v>
      </c>
      <c r="F377" s="67">
        <f t="shared" si="15"/>
        <v>0</v>
      </c>
      <c r="H377" s="69"/>
    </row>
    <row r="378" spans="1:8" s="13" customFormat="1" ht="22.5">
      <c r="A378" s="4" t="s">
        <v>1627</v>
      </c>
      <c r="B378" s="4" t="s">
        <v>1628</v>
      </c>
      <c r="C378" s="4" t="s">
        <v>1355</v>
      </c>
      <c r="D378" s="5">
        <v>5</v>
      </c>
      <c r="E378" s="6">
        <v>0</v>
      </c>
      <c r="F378" s="7">
        <f t="shared" si="15"/>
        <v>0</v>
      </c>
      <c r="H378" s="37"/>
    </row>
    <row r="379" spans="1:8" s="68" customFormat="1" ht="33.75">
      <c r="A379" s="65" t="s">
        <v>1629</v>
      </c>
      <c r="B379" s="65" t="s">
        <v>1630</v>
      </c>
      <c r="C379" s="65" t="s">
        <v>1355</v>
      </c>
      <c r="D379" s="66">
        <v>5</v>
      </c>
      <c r="E379" s="6">
        <v>0</v>
      </c>
      <c r="F379" s="67">
        <f t="shared" si="15"/>
        <v>0</v>
      </c>
      <c r="H379" s="69"/>
    </row>
    <row r="380" spans="1:8" s="13" customFormat="1" ht="22.5">
      <c r="A380" s="4" t="s">
        <v>1631</v>
      </c>
      <c r="B380" s="4" t="s">
        <v>1632</v>
      </c>
      <c r="C380" s="4" t="s">
        <v>1355</v>
      </c>
      <c r="D380" s="5">
        <v>1</v>
      </c>
      <c r="E380" s="6">
        <v>0</v>
      </c>
      <c r="F380" s="7">
        <f t="shared" si="15"/>
        <v>0</v>
      </c>
      <c r="H380" s="37"/>
    </row>
    <row r="381" spans="1:8" s="68" customFormat="1" ht="33.75">
      <c r="A381" s="65" t="s">
        <v>1633</v>
      </c>
      <c r="B381" s="65" t="s">
        <v>1634</v>
      </c>
      <c r="C381" s="65" t="s">
        <v>1355</v>
      </c>
      <c r="D381" s="66">
        <v>1</v>
      </c>
      <c r="E381" s="6">
        <v>0</v>
      </c>
      <c r="F381" s="67">
        <f t="shared" si="15"/>
        <v>0</v>
      </c>
      <c r="H381" s="69"/>
    </row>
    <row r="382" spans="1:8" s="13" customFormat="1" ht="22.5">
      <c r="A382" s="4" t="s">
        <v>1635</v>
      </c>
      <c r="B382" s="4" t="s">
        <v>1636</v>
      </c>
      <c r="C382" s="4" t="s">
        <v>1355</v>
      </c>
      <c r="D382" s="5">
        <v>2</v>
      </c>
      <c r="E382" s="6">
        <v>0</v>
      </c>
      <c r="F382" s="7">
        <f t="shared" si="15"/>
        <v>0</v>
      </c>
      <c r="H382" s="37"/>
    </row>
    <row r="383" spans="1:8" s="68" customFormat="1" ht="33.75">
      <c r="A383" s="65" t="s">
        <v>1637</v>
      </c>
      <c r="B383" s="65" t="s">
        <v>1638</v>
      </c>
      <c r="C383" s="65" t="s">
        <v>1355</v>
      </c>
      <c r="D383" s="66">
        <v>1</v>
      </c>
      <c r="E383" s="6">
        <v>0</v>
      </c>
      <c r="F383" s="67">
        <f t="shared" si="15"/>
        <v>0</v>
      </c>
      <c r="H383" s="69"/>
    </row>
    <row r="384" spans="1:8" s="68" customFormat="1" ht="33.75">
      <c r="A384" s="65" t="s">
        <v>1639</v>
      </c>
      <c r="B384" s="65" t="s">
        <v>1640</v>
      </c>
      <c r="C384" s="65" t="s">
        <v>1355</v>
      </c>
      <c r="D384" s="66">
        <v>1</v>
      </c>
      <c r="E384" s="6">
        <v>0</v>
      </c>
      <c r="F384" s="67">
        <f t="shared" si="15"/>
        <v>0</v>
      </c>
      <c r="H384" s="69"/>
    </row>
    <row r="385" spans="1:8" s="13" customFormat="1" ht="11.25">
      <c r="A385" s="4" t="s">
        <v>1648</v>
      </c>
      <c r="B385" s="4" t="s">
        <v>1649</v>
      </c>
      <c r="C385" s="4" t="s">
        <v>319</v>
      </c>
      <c r="D385" s="5">
        <v>75</v>
      </c>
      <c r="E385" s="6">
        <v>0</v>
      </c>
      <c r="F385" s="7">
        <f t="shared" si="15"/>
        <v>0</v>
      </c>
      <c r="H385" s="37"/>
    </row>
    <row r="386" spans="1:8" s="13" customFormat="1" ht="11.25">
      <c r="A386" s="4" t="s">
        <v>1641</v>
      </c>
      <c r="B386" s="4" t="s">
        <v>1642</v>
      </c>
      <c r="C386" s="4" t="s">
        <v>1355</v>
      </c>
      <c r="D386" s="5">
        <v>8</v>
      </c>
      <c r="E386" s="6">
        <v>0</v>
      </c>
      <c r="F386" s="7">
        <f t="shared" si="15"/>
        <v>0</v>
      </c>
      <c r="H386" s="37"/>
    </row>
    <row r="387" spans="1:8" s="68" customFormat="1" ht="11.25">
      <c r="A387" s="65" t="s">
        <v>1643</v>
      </c>
      <c r="B387" s="65" t="s">
        <v>1644</v>
      </c>
      <c r="C387" s="65" t="s">
        <v>1355</v>
      </c>
      <c r="D387" s="66">
        <v>8</v>
      </c>
      <c r="E387" s="6">
        <v>0</v>
      </c>
      <c r="F387" s="67">
        <f t="shared" si="15"/>
        <v>0</v>
      </c>
      <c r="H387" s="69"/>
    </row>
    <row r="388" spans="1:8" s="13" customFormat="1" ht="22.5">
      <c r="A388" s="4" t="s">
        <v>1645</v>
      </c>
      <c r="B388" s="4" t="s">
        <v>1524</v>
      </c>
      <c r="C388" s="4" t="s">
        <v>1355</v>
      </c>
      <c r="D388" s="5">
        <v>50</v>
      </c>
      <c r="E388" s="6">
        <v>0</v>
      </c>
      <c r="F388" s="7">
        <f t="shared" si="15"/>
        <v>0</v>
      </c>
      <c r="H388" s="37"/>
    </row>
    <row r="389" spans="1:8" s="13" customFormat="1" ht="22.5">
      <c r="A389" s="4" t="s">
        <v>1525</v>
      </c>
      <c r="B389" s="4" t="s">
        <v>1526</v>
      </c>
      <c r="C389" s="4" t="s">
        <v>1355</v>
      </c>
      <c r="D389" s="5">
        <v>5</v>
      </c>
      <c r="E389" s="6">
        <v>0</v>
      </c>
      <c r="F389" s="7">
        <f t="shared" si="15"/>
        <v>0</v>
      </c>
      <c r="H389" s="37"/>
    </row>
    <row r="390" spans="1:8" s="13" customFormat="1" ht="22.5">
      <c r="A390" s="4" t="s">
        <v>1527</v>
      </c>
      <c r="B390" s="4" t="s">
        <v>1528</v>
      </c>
      <c r="C390" s="4" t="s">
        <v>1355</v>
      </c>
      <c r="D390" s="5">
        <v>69</v>
      </c>
      <c r="E390" s="6">
        <v>0</v>
      </c>
      <c r="F390" s="7">
        <f t="shared" si="15"/>
        <v>0</v>
      </c>
      <c r="H390" s="37"/>
    </row>
    <row r="391" spans="1:8" s="13" customFormat="1" ht="22.5">
      <c r="A391" s="4" t="s">
        <v>1529</v>
      </c>
      <c r="B391" s="4" t="s">
        <v>1530</v>
      </c>
      <c r="C391" s="4" t="s">
        <v>1355</v>
      </c>
      <c r="D391" s="5">
        <v>12</v>
      </c>
      <c r="E391" s="6">
        <v>0</v>
      </c>
      <c r="F391" s="7">
        <f t="shared" si="15"/>
        <v>0</v>
      </c>
      <c r="H391" s="37"/>
    </row>
    <row r="392" spans="1:8" s="68" customFormat="1" ht="22.5">
      <c r="A392" s="65" t="s">
        <v>1531</v>
      </c>
      <c r="B392" s="65" t="s">
        <v>1532</v>
      </c>
      <c r="C392" s="65" t="s">
        <v>1385</v>
      </c>
      <c r="D392" s="66">
        <v>124.7</v>
      </c>
      <c r="E392" s="6">
        <v>0</v>
      </c>
      <c r="F392" s="67">
        <f t="shared" si="15"/>
        <v>0</v>
      </c>
      <c r="H392" s="69"/>
    </row>
    <row r="393" spans="1:8" s="13" customFormat="1" ht="67.5">
      <c r="A393" s="4" t="s">
        <v>1533</v>
      </c>
      <c r="B393" s="4" t="s">
        <v>1534</v>
      </c>
      <c r="C393" s="4"/>
      <c r="D393" s="5"/>
      <c r="E393" s="6">
        <v>0</v>
      </c>
      <c r="F393" s="7"/>
      <c r="H393" s="37"/>
    </row>
    <row r="394" spans="1:8" s="13" customFormat="1" ht="11.25">
      <c r="A394" s="4" t="s">
        <v>1535</v>
      </c>
      <c r="B394" s="4" t="s">
        <v>1536</v>
      </c>
      <c r="C394" s="4" t="s">
        <v>319</v>
      </c>
      <c r="D394" s="5">
        <v>2</v>
      </c>
      <c r="E394" s="6">
        <v>0</v>
      </c>
      <c r="F394" s="7">
        <f aca="true" t="shared" si="16" ref="F394:F427">IF(ISBLANK(E394),"",D394*E394)</f>
        <v>0</v>
      </c>
      <c r="H394" s="37"/>
    </row>
    <row r="395" spans="1:8" s="13" customFormat="1" ht="11.25">
      <c r="A395" s="4" t="s">
        <v>1537</v>
      </c>
      <c r="B395" s="4" t="s">
        <v>1538</v>
      </c>
      <c r="C395" s="4" t="s">
        <v>319</v>
      </c>
      <c r="D395" s="5">
        <v>1</v>
      </c>
      <c r="E395" s="6">
        <v>0</v>
      </c>
      <c r="F395" s="7">
        <f t="shared" si="16"/>
        <v>0</v>
      </c>
      <c r="H395" s="37"/>
    </row>
    <row r="396" spans="1:8" s="13" customFormat="1" ht="11.25">
      <c r="A396" s="4" t="s">
        <v>1539</v>
      </c>
      <c r="B396" s="4" t="s">
        <v>1540</v>
      </c>
      <c r="C396" s="4" t="s">
        <v>1047</v>
      </c>
      <c r="D396" s="5">
        <v>1.1</v>
      </c>
      <c r="E396" s="6">
        <v>0</v>
      </c>
      <c r="F396" s="7">
        <f t="shared" si="16"/>
        <v>0</v>
      </c>
      <c r="H396" s="37"/>
    </row>
    <row r="397" spans="1:8" s="15" customFormat="1" ht="11.25">
      <c r="A397" s="1"/>
      <c r="B397" s="1" t="s">
        <v>373</v>
      </c>
      <c r="C397" s="1"/>
      <c r="D397" s="2"/>
      <c r="E397" s="3"/>
      <c r="F397" s="8">
        <f>SUM(F370:F396)</f>
        <v>0</v>
      </c>
      <c r="H397" s="37"/>
    </row>
    <row r="398" spans="1:8" s="13" customFormat="1" ht="11.25">
      <c r="A398" s="4"/>
      <c r="B398" s="4"/>
      <c r="C398" s="4"/>
      <c r="D398" s="5"/>
      <c r="E398" s="6"/>
      <c r="F398" s="7"/>
      <c r="H398" s="37"/>
    </row>
    <row r="399" spans="1:8" s="13" customFormat="1" ht="11.25">
      <c r="A399" s="1" t="s">
        <v>221</v>
      </c>
      <c r="B399" s="1" t="s">
        <v>222</v>
      </c>
      <c r="C399" s="1"/>
      <c r="D399" s="2"/>
      <c r="E399" s="3"/>
      <c r="F399" s="7">
        <f t="shared" si="16"/>
      </c>
      <c r="H399" s="37"/>
    </row>
    <row r="400" spans="1:8" s="13" customFormat="1" ht="33.75">
      <c r="A400" s="4" t="s">
        <v>223</v>
      </c>
      <c r="B400" s="4" t="s">
        <v>224</v>
      </c>
      <c r="C400" s="4"/>
      <c r="D400" s="5"/>
      <c r="E400" s="6"/>
      <c r="F400" s="7"/>
      <c r="H400" s="37"/>
    </row>
    <row r="401" spans="1:8" s="13" customFormat="1" ht="22.5">
      <c r="A401" s="4" t="s">
        <v>225</v>
      </c>
      <c r="B401" s="4" t="s">
        <v>226</v>
      </c>
      <c r="C401" s="4" t="s">
        <v>1355</v>
      </c>
      <c r="D401" s="5">
        <v>4</v>
      </c>
      <c r="E401" s="6">
        <v>0</v>
      </c>
      <c r="F401" s="7">
        <f t="shared" si="16"/>
        <v>0</v>
      </c>
      <c r="H401" s="37"/>
    </row>
    <row r="402" spans="1:8" s="13" customFormat="1" ht="22.5">
      <c r="A402" s="4" t="s">
        <v>227</v>
      </c>
      <c r="B402" s="4" t="s">
        <v>1311</v>
      </c>
      <c r="C402" s="4" t="s">
        <v>1355</v>
      </c>
      <c r="D402" s="5">
        <v>15</v>
      </c>
      <c r="E402" s="6">
        <v>0</v>
      </c>
      <c r="F402" s="7">
        <f t="shared" si="16"/>
        <v>0</v>
      </c>
      <c r="H402" s="37"/>
    </row>
    <row r="403" spans="1:8" s="13" customFormat="1" ht="22.5">
      <c r="A403" s="4" t="s">
        <v>1312</v>
      </c>
      <c r="B403" s="4" t="s">
        <v>1313</v>
      </c>
      <c r="C403" s="4" t="s">
        <v>1355</v>
      </c>
      <c r="D403" s="5">
        <v>13</v>
      </c>
      <c r="E403" s="6">
        <v>0</v>
      </c>
      <c r="F403" s="7">
        <f t="shared" si="16"/>
        <v>0</v>
      </c>
      <c r="H403" s="37"/>
    </row>
    <row r="404" spans="1:8" s="13" customFormat="1" ht="22.5">
      <c r="A404" s="4" t="s">
        <v>1314</v>
      </c>
      <c r="B404" s="4" t="s">
        <v>1315</v>
      </c>
      <c r="C404" s="4" t="s">
        <v>1355</v>
      </c>
      <c r="D404" s="5">
        <v>4</v>
      </c>
      <c r="E404" s="6">
        <v>0</v>
      </c>
      <c r="F404" s="7">
        <f t="shared" si="16"/>
        <v>0</v>
      </c>
      <c r="H404" s="37"/>
    </row>
    <row r="405" spans="1:8" s="13" customFormat="1" ht="11.25">
      <c r="A405" s="4" t="s">
        <v>1541</v>
      </c>
      <c r="B405" s="4" t="s">
        <v>1542</v>
      </c>
      <c r="C405" s="4" t="s">
        <v>1355</v>
      </c>
      <c r="D405" s="5">
        <v>1</v>
      </c>
      <c r="E405" s="6">
        <v>0</v>
      </c>
      <c r="F405" s="7">
        <f t="shared" si="16"/>
        <v>0</v>
      </c>
      <c r="H405" s="37"/>
    </row>
    <row r="406" spans="1:8" s="13" customFormat="1" ht="22.5">
      <c r="A406" s="4" t="s">
        <v>1543</v>
      </c>
      <c r="B406" s="4" t="s">
        <v>1544</v>
      </c>
      <c r="C406" s="4" t="s">
        <v>1355</v>
      </c>
      <c r="D406" s="5">
        <v>11</v>
      </c>
      <c r="E406" s="6">
        <v>0</v>
      </c>
      <c r="F406" s="7">
        <f t="shared" si="16"/>
        <v>0</v>
      </c>
      <c r="H406" s="37"/>
    </row>
    <row r="407" spans="1:8" s="13" customFormat="1" ht="22.5">
      <c r="A407" s="4" t="s">
        <v>1545</v>
      </c>
      <c r="B407" s="4" t="s">
        <v>1546</v>
      </c>
      <c r="C407" s="4" t="s">
        <v>1355</v>
      </c>
      <c r="D407" s="5">
        <v>4</v>
      </c>
      <c r="E407" s="6">
        <v>0</v>
      </c>
      <c r="F407" s="7">
        <f t="shared" si="16"/>
        <v>0</v>
      </c>
      <c r="H407" s="37"/>
    </row>
    <row r="408" spans="1:8" s="13" customFormat="1" ht="22.5">
      <c r="A408" s="4" t="s">
        <v>1547</v>
      </c>
      <c r="B408" s="4" t="s">
        <v>1548</v>
      </c>
      <c r="C408" s="4" t="s">
        <v>1355</v>
      </c>
      <c r="D408" s="5">
        <v>17</v>
      </c>
      <c r="E408" s="6">
        <v>0</v>
      </c>
      <c r="F408" s="7">
        <f t="shared" si="16"/>
        <v>0</v>
      </c>
      <c r="H408" s="37"/>
    </row>
    <row r="409" spans="1:8" s="13" customFormat="1" ht="11.25">
      <c r="A409" s="4" t="s">
        <v>1549</v>
      </c>
      <c r="B409" s="4" t="s">
        <v>1550</v>
      </c>
      <c r="C409" s="4" t="s">
        <v>1355</v>
      </c>
      <c r="D409" s="5">
        <v>2</v>
      </c>
      <c r="E409" s="6">
        <v>0</v>
      </c>
      <c r="F409" s="7">
        <f t="shared" si="16"/>
        <v>0</v>
      </c>
      <c r="H409" s="37"/>
    </row>
    <row r="410" spans="1:8" s="13" customFormat="1" ht="22.5">
      <c r="A410" s="4" t="s">
        <v>1551</v>
      </c>
      <c r="B410" s="4" t="s">
        <v>1552</v>
      </c>
      <c r="C410" s="4" t="s">
        <v>1355</v>
      </c>
      <c r="D410" s="5">
        <v>3</v>
      </c>
      <c r="E410" s="6">
        <v>0</v>
      </c>
      <c r="F410" s="7">
        <f t="shared" si="16"/>
        <v>0</v>
      </c>
      <c r="H410" s="37"/>
    </row>
    <row r="411" spans="1:8" s="13" customFormat="1" ht="11.25">
      <c r="A411" s="4" t="s">
        <v>1553</v>
      </c>
      <c r="B411" s="4" t="s">
        <v>1550</v>
      </c>
      <c r="C411" s="4" t="s">
        <v>1355</v>
      </c>
      <c r="D411" s="5">
        <v>3</v>
      </c>
      <c r="E411" s="6">
        <v>0</v>
      </c>
      <c r="F411" s="7">
        <f t="shared" si="16"/>
        <v>0</v>
      </c>
      <c r="H411" s="37"/>
    </row>
    <row r="412" spans="1:8" s="13" customFormat="1" ht="22.5">
      <c r="A412" s="4" t="s">
        <v>1554</v>
      </c>
      <c r="B412" s="4" t="s">
        <v>1555</v>
      </c>
      <c r="C412" s="4" t="s">
        <v>1355</v>
      </c>
      <c r="D412" s="5">
        <v>12</v>
      </c>
      <c r="E412" s="6">
        <v>0</v>
      </c>
      <c r="F412" s="7">
        <f t="shared" si="16"/>
        <v>0</v>
      </c>
      <c r="H412" s="37"/>
    </row>
    <row r="413" spans="1:8" s="13" customFormat="1" ht="22.5">
      <c r="A413" s="4" t="s">
        <v>1556</v>
      </c>
      <c r="B413" s="4" t="s">
        <v>1557</v>
      </c>
      <c r="C413" s="4" t="s">
        <v>1355</v>
      </c>
      <c r="D413" s="5">
        <v>1</v>
      </c>
      <c r="E413" s="6">
        <v>0</v>
      </c>
      <c r="F413" s="7">
        <f t="shared" si="16"/>
        <v>0</v>
      </c>
      <c r="H413" s="37"/>
    </row>
    <row r="414" spans="1:8" s="13" customFormat="1" ht="11.25">
      <c r="A414" s="4" t="s">
        <v>1558</v>
      </c>
      <c r="B414" s="4" t="s">
        <v>1550</v>
      </c>
      <c r="C414" s="4" t="s">
        <v>1355</v>
      </c>
      <c r="D414" s="5">
        <v>8</v>
      </c>
      <c r="E414" s="6">
        <v>0</v>
      </c>
      <c r="F414" s="7">
        <f t="shared" si="16"/>
        <v>0</v>
      </c>
      <c r="H414" s="37"/>
    </row>
    <row r="415" spans="1:8" s="13" customFormat="1" ht="22.5">
      <c r="A415" s="4" t="s">
        <v>1559</v>
      </c>
      <c r="B415" s="4" t="s">
        <v>1560</v>
      </c>
      <c r="C415" s="4" t="s">
        <v>1355</v>
      </c>
      <c r="D415" s="5">
        <v>2</v>
      </c>
      <c r="E415" s="6">
        <v>0</v>
      </c>
      <c r="F415" s="7">
        <f t="shared" si="16"/>
        <v>0</v>
      </c>
      <c r="H415" s="37"/>
    </row>
    <row r="416" spans="1:8" s="15" customFormat="1" ht="11.25">
      <c r="A416" s="1"/>
      <c r="B416" s="1" t="s">
        <v>374</v>
      </c>
      <c r="C416" s="1"/>
      <c r="D416" s="2"/>
      <c r="E416" s="3"/>
      <c r="F416" s="8">
        <f>SUM(F401:F415)</f>
        <v>0</v>
      </c>
      <c r="H416" s="37"/>
    </row>
    <row r="417" spans="1:8" s="13" customFormat="1" ht="11.25">
      <c r="A417" s="4"/>
      <c r="B417" s="4"/>
      <c r="C417" s="4"/>
      <c r="D417" s="5"/>
      <c r="E417" s="6"/>
      <c r="F417" s="7"/>
      <c r="H417" s="37"/>
    </row>
    <row r="418" spans="1:8" s="13" customFormat="1" ht="11.25">
      <c r="A418" s="1" t="s">
        <v>1672</v>
      </c>
      <c r="B418" s="1" t="s">
        <v>1561</v>
      </c>
      <c r="C418" s="1"/>
      <c r="D418" s="2"/>
      <c r="E418" s="3"/>
      <c r="F418" s="7">
        <f t="shared" si="16"/>
      </c>
      <c r="H418" s="37"/>
    </row>
    <row r="419" spans="1:8" s="13" customFormat="1" ht="33.75">
      <c r="A419" s="4" t="s">
        <v>1562</v>
      </c>
      <c r="B419" s="4" t="s">
        <v>1563</v>
      </c>
      <c r="C419" s="4" t="s">
        <v>1385</v>
      </c>
      <c r="D419" s="5">
        <v>12.6</v>
      </c>
      <c r="E419" s="6">
        <v>0</v>
      </c>
      <c r="F419" s="7">
        <f t="shared" si="16"/>
        <v>0</v>
      </c>
      <c r="H419" s="37"/>
    </row>
    <row r="420" spans="1:8" s="13" customFormat="1" ht="33.75">
      <c r="A420" s="4" t="s">
        <v>1564</v>
      </c>
      <c r="B420" s="4" t="s">
        <v>1565</v>
      </c>
      <c r="C420" s="4" t="s">
        <v>1385</v>
      </c>
      <c r="D420" s="5">
        <v>10.9</v>
      </c>
      <c r="E420" s="6">
        <v>0</v>
      </c>
      <c r="F420" s="7">
        <f t="shared" si="16"/>
        <v>0</v>
      </c>
      <c r="H420" s="37"/>
    </row>
    <row r="421" spans="1:8" s="13" customFormat="1" ht="33.75">
      <c r="A421" s="4" t="s">
        <v>1566</v>
      </c>
      <c r="B421" s="4" t="s">
        <v>1567</v>
      </c>
      <c r="C421" s="4" t="s">
        <v>1385</v>
      </c>
      <c r="D421" s="5">
        <v>2.2</v>
      </c>
      <c r="E421" s="6">
        <v>0</v>
      </c>
      <c r="F421" s="7">
        <f t="shared" si="16"/>
        <v>0</v>
      </c>
      <c r="H421" s="37"/>
    </row>
    <row r="422" spans="1:8" s="13" customFormat="1" ht="33.75">
      <c r="A422" s="4" t="s">
        <v>1568</v>
      </c>
      <c r="B422" s="4" t="s">
        <v>1569</v>
      </c>
      <c r="C422" s="4" t="s">
        <v>1385</v>
      </c>
      <c r="D422" s="5">
        <v>2.6</v>
      </c>
      <c r="E422" s="6">
        <v>0</v>
      </c>
      <c r="F422" s="7">
        <f t="shared" si="16"/>
        <v>0</v>
      </c>
      <c r="H422" s="37"/>
    </row>
    <row r="423" spans="1:8" s="13" customFormat="1" ht="33.75">
      <c r="A423" s="4" t="s">
        <v>1570</v>
      </c>
      <c r="B423" s="4" t="s">
        <v>1571</v>
      </c>
      <c r="C423" s="4" t="s">
        <v>1385</v>
      </c>
      <c r="D423" s="5">
        <v>20.5</v>
      </c>
      <c r="E423" s="6">
        <v>0</v>
      </c>
      <c r="F423" s="7">
        <f t="shared" si="16"/>
        <v>0</v>
      </c>
      <c r="H423" s="37"/>
    </row>
    <row r="424" spans="1:8" s="13" customFormat="1" ht="33.75">
      <c r="A424" s="4" t="s">
        <v>1572</v>
      </c>
      <c r="B424" s="4" t="s">
        <v>1573</v>
      </c>
      <c r="C424" s="4" t="s">
        <v>1385</v>
      </c>
      <c r="D424" s="5">
        <v>3.6</v>
      </c>
      <c r="E424" s="6">
        <v>0</v>
      </c>
      <c r="F424" s="7">
        <f t="shared" si="16"/>
        <v>0</v>
      </c>
      <c r="H424" s="37"/>
    </row>
    <row r="425" spans="1:8" s="13" customFormat="1" ht="33.75">
      <c r="A425" s="4" t="s">
        <v>1574</v>
      </c>
      <c r="B425" s="4" t="s">
        <v>1575</v>
      </c>
      <c r="C425" s="4" t="s">
        <v>319</v>
      </c>
      <c r="D425" s="5">
        <v>1</v>
      </c>
      <c r="E425" s="6">
        <v>0</v>
      </c>
      <c r="F425" s="7">
        <f t="shared" si="16"/>
        <v>0</v>
      </c>
      <c r="H425" s="37"/>
    </row>
    <row r="426" spans="1:8" s="13" customFormat="1" ht="33.75">
      <c r="A426" s="4" t="s">
        <v>1576</v>
      </c>
      <c r="B426" s="4" t="s">
        <v>220</v>
      </c>
      <c r="C426" s="4" t="s">
        <v>1341</v>
      </c>
      <c r="D426" s="5">
        <v>25.9</v>
      </c>
      <c r="E426" s="6">
        <v>0</v>
      </c>
      <c r="F426" s="7">
        <f t="shared" si="16"/>
        <v>0</v>
      </c>
      <c r="H426" s="37"/>
    </row>
    <row r="427" spans="1:8" s="13" customFormat="1" ht="22.5">
      <c r="A427" s="4" t="s">
        <v>1577</v>
      </c>
      <c r="B427" s="4" t="s">
        <v>1578</v>
      </c>
      <c r="C427" s="4" t="s">
        <v>1034</v>
      </c>
      <c r="D427" s="5">
        <v>300</v>
      </c>
      <c r="E427" s="6">
        <v>0</v>
      </c>
      <c r="F427" s="7">
        <f t="shared" si="16"/>
        <v>0</v>
      </c>
      <c r="H427" s="37"/>
    </row>
    <row r="428" spans="1:8" s="13" customFormat="1" ht="22.5">
      <c r="A428" s="4" t="s">
        <v>1581</v>
      </c>
      <c r="B428" s="4" t="s">
        <v>596</v>
      </c>
      <c r="C428" s="4" t="s">
        <v>1355</v>
      </c>
      <c r="D428" s="5">
        <v>1</v>
      </c>
      <c r="E428" s="6">
        <v>0</v>
      </c>
      <c r="F428" s="7">
        <f aca="true" t="shared" si="17" ref="F428:F448">IF(ISBLANK(E428),"",D428*E428)</f>
        <v>0</v>
      </c>
      <c r="H428" s="37"/>
    </row>
    <row r="429" spans="1:8" s="13" customFormat="1" ht="22.5">
      <c r="A429" s="4" t="s">
        <v>597</v>
      </c>
      <c r="B429" s="4" t="s">
        <v>598</v>
      </c>
      <c r="C429" s="4" t="s">
        <v>1355</v>
      </c>
      <c r="D429" s="5">
        <v>4</v>
      </c>
      <c r="E429" s="6">
        <v>0</v>
      </c>
      <c r="F429" s="7">
        <f t="shared" si="17"/>
        <v>0</v>
      </c>
      <c r="H429" s="37"/>
    </row>
    <row r="430" spans="1:8" s="13" customFormat="1" ht="33.75">
      <c r="A430" s="4" t="s">
        <v>599</v>
      </c>
      <c r="B430" s="4" t="s">
        <v>600</v>
      </c>
      <c r="C430" s="4" t="s">
        <v>319</v>
      </c>
      <c r="D430" s="5">
        <v>792</v>
      </c>
      <c r="E430" s="6">
        <v>0</v>
      </c>
      <c r="F430" s="7">
        <f t="shared" si="17"/>
        <v>0</v>
      </c>
      <c r="H430" s="37"/>
    </row>
    <row r="431" spans="1:8" s="13" customFormat="1" ht="45">
      <c r="A431" s="4" t="s">
        <v>1457</v>
      </c>
      <c r="B431" s="4" t="s">
        <v>1458</v>
      </c>
      <c r="C431" s="4" t="s">
        <v>1341</v>
      </c>
      <c r="D431" s="5">
        <v>26.4</v>
      </c>
      <c r="E431" s="6">
        <v>0</v>
      </c>
      <c r="F431" s="7">
        <f t="shared" si="17"/>
        <v>0</v>
      </c>
      <c r="H431" s="37"/>
    </row>
    <row r="432" spans="1:8" s="13" customFormat="1" ht="22.5">
      <c r="A432" s="4" t="s">
        <v>1459</v>
      </c>
      <c r="B432" s="4" t="s">
        <v>1460</v>
      </c>
      <c r="C432" s="4" t="s">
        <v>1034</v>
      </c>
      <c r="D432" s="5">
        <v>2700</v>
      </c>
      <c r="E432" s="6">
        <v>0</v>
      </c>
      <c r="F432" s="7">
        <f t="shared" si="17"/>
        <v>0</v>
      </c>
      <c r="H432" s="37"/>
    </row>
    <row r="433" spans="1:8" s="13" customFormat="1" ht="33.75">
      <c r="A433" s="4" t="s">
        <v>1579</v>
      </c>
      <c r="B433" s="4" t="s">
        <v>1580</v>
      </c>
      <c r="C433" s="4" t="s">
        <v>1341</v>
      </c>
      <c r="D433" s="5">
        <v>95.6</v>
      </c>
      <c r="E433" s="6">
        <v>0</v>
      </c>
      <c r="F433" s="7">
        <f>IF(ISBLANK(E433),"",D433*E433)</f>
        <v>0</v>
      </c>
      <c r="H433" s="37"/>
    </row>
    <row r="434" spans="1:8" s="13" customFormat="1" ht="22.5">
      <c r="A434" s="4" t="s">
        <v>1650</v>
      </c>
      <c r="B434" s="4" t="s">
        <v>1651</v>
      </c>
      <c r="C434" s="4" t="s">
        <v>1341</v>
      </c>
      <c r="D434" s="5">
        <v>8.1</v>
      </c>
      <c r="E434" s="6">
        <v>0</v>
      </c>
      <c r="F434" s="7">
        <f>IF(ISBLANK(E434),"",D434*E434)</f>
        <v>0</v>
      </c>
      <c r="H434" s="37"/>
    </row>
    <row r="435" spans="1:8" s="13" customFormat="1" ht="33.75">
      <c r="A435" s="4" t="s">
        <v>1461</v>
      </c>
      <c r="B435" s="4" t="s">
        <v>1462</v>
      </c>
      <c r="C435" s="4" t="s">
        <v>1034</v>
      </c>
      <c r="D435" s="5">
        <v>442.998</v>
      </c>
      <c r="E435" s="6">
        <v>0</v>
      </c>
      <c r="F435" s="7">
        <f t="shared" si="17"/>
        <v>0</v>
      </c>
      <c r="H435" s="37"/>
    </row>
    <row r="436" spans="1:8" s="13" customFormat="1" ht="67.5">
      <c r="A436" s="4" t="s">
        <v>1463</v>
      </c>
      <c r="B436" s="4" t="s">
        <v>1464</v>
      </c>
      <c r="C436" s="4" t="s">
        <v>1341</v>
      </c>
      <c r="D436" s="5">
        <v>197.81</v>
      </c>
      <c r="E436" s="6">
        <v>0</v>
      </c>
      <c r="F436" s="7">
        <f t="shared" si="17"/>
        <v>0</v>
      </c>
      <c r="H436" s="37"/>
    </row>
    <row r="437" spans="1:8" s="15" customFormat="1" ht="11.25">
      <c r="A437" s="1"/>
      <c r="B437" s="1" t="s">
        <v>375</v>
      </c>
      <c r="C437" s="1"/>
      <c r="D437" s="2"/>
      <c r="E437" s="3"/>
      <c r="F437" s="8">
        <f>SUM(F419:F436)</f>
        <v>0</v>
      </c>
      <c r="H437" s="37"/>
    </row>
    <row r="438" spans="1:8" s="13" customFormat="1" ht="11.25">
      <c r="A438" s="4"/>
      <c r="B438" s="4"/>
      <c r="C438" s="4"/>
      <c r="D438" s="5"/>
      <c r="E438" s="6"/>
      <c r="F438" s="7"/>
      <c r="H438" s="37"/>
    </row>
    <row r="439" spans="1:8" s="13" customFormat="1" ht="11.25">
      <c r="A439" s="1" t="s">
        <v>1465</v>
      </c>
      <c r="B439" s="1" t="s">
        <v>1466</v>
      </c>
      <c r="C439" s="1"/>
      <c r="D439" s="2"/>
      <c r="E439" s="3"/>
      <c r="F439" s="7">
        <f t="shared" si="17"/>
      </c>
      <c r="H439" s="37"/>
    </row>
    <row r="440" spans="1:8" s="13" customFormat="1" ht="22.5">
      <c r="A440" s="4" t="s">
        <v>1467</v>
      </c>
      <c r="B440" s="4" t="s">
        <v>1468</v>
      </c>
      <c r="C440" s="4" t="s">
        <v>1385</v>
      </c>
      <c r="D440" s="5">
        <v>222.65</v>
      </c>
      <c r="E440" s="6">
        <v>0</v>
      </c>
      <c r="F440" s="7">
        <f t="shared" si="17"/>
        <v>0</v>
      </c>
      <c r="H440" s="37"/>
    </row>
    <row r="441" spans="1:8" s="13" customFormat="1" ht="22.5">
      <c r="A441" s="4" t="s">
        <v>1469</v>
      </c>
      <c r="B441" s="4" t="s">
        <v>1470</v>
      </c>
      <c r="C441" s="4" t="s">
        <v>1341</v>
      </c>
      <c r="D441" s="5">
        <v>574.25</v>
      </c>
      <c r="E441" s="6">
        <v>0</v>
      </c>
      <c r="F441" s="7">
        <f t="shared" si="17"/>
        <v>0</v>
      </c>
      <c r="H441" s="37"/>
    </row>
    <row r="442" spans="1:8" s="68" customFormat="1" ht="11.25">
      <c r="A442" s="65" t="s">
        <v>1471</v>
      </c>
      <c r="B442" s="65" t="s">
        <v>1472</v>
      </c>
      <c r="C442" s="65" t="s">
        <v>1341</v>
      </c>
      <c r="D442" s="66">
        <v>626.341</v>
      </c>
      <c r="E442" s="6">
        <v>0</v>
      </c>
      <c r="F442" s="67">
        <f t="shared" si="17"/>
        <v>0</v>
      </c>
      <c r="H442" s="69"/>
    </row>
    <row r="443" spans="1:8" s="13" customFormat="1" ht="11.25">
      <c r="A443" s="4" t="s">
        <v>1474</v>
      </c>
      <c r="B443" s="4" t="s">
        <v>1475</v>
      </c>
      <c r="C443" s="4" t="s">
        <v>1385</v>
      </c>
      <c r="D443" s="5">
        <v>222.65</v>
      </c>
      <c r="E443" s="6">
        <v>0</v>
      </c>
      <c r="F443" s="7">
        <f t="shared" si="17"/>
        <v>0</v>
      </c>
      <c r="H443" s="37"/>
    </row>
    <row r="444" spans="1:8" s="13" customFormat="1" ht="11.25">
      <c r="A444" s="4" t="s">
        <v>1476</v>
      </c>
      <c r="B444" s="4" t="s">
        <v>1477</v>
      </c>
      <c r="C444" s="4" t="s">
        <v>1047</v>
      </c>
      <c r="D444" s="5">
        <v>6.92</v>
      </c>
      <c r="E444" s="6">
        <v>0</v>
      </c>
      <c r="F444" s="7">
        <f t="shared" si="17"/>
        <v>0</v>
      </c>
      <c r="H444" s="37"/>
    </row>
    <row r="445" spans="1:8" s="15" customFormat="1" ht="11.25">
      <c r="A445" s="1"/>
      <c r="B445" s="1" t="s">
        <v>376</v>
      </c>
      <c r="C445" s="1"/>
      <c r="D445" s="2"/>
      <c r="E445" s="3"/>
      <c r="F445" s="8">
        <f>SUM(F440:F444)</f>
        <v>0</v>
      </c>
      <c r="H445" s="37"/>
    </row>
    <row r="446" spans="1:8" s="13" customFormat="1" ht="11.25">
      <c r="A446" s="4"/>
      <c r="B446" s="4"/>
      <c r="C446" s="4"/>
      <c r="D446" s="5"/>
      <c r="E446" s="6"/>
      <c r="F446" s="7"/>
      <c r="H446" s="37"/>
    </row>
    <row r="447" spans="1:8" s="13" customFormat="1" ht="11.25">
      <c r="A447" s="1" t="s">
        <v>1478</v>
      </c>
      <c r="B447" s="1" t="s">
        <v>1479</v>
      </c>
      <c r="C447" s="1"/>
      <c r="D447" s="2"/>
      <c r="E447" s="3"/>
      <c r="F447" s="7">
        <f t="shared" si="17"/>
      </c>
      <c r="H447" s="37"/>
    </row>
    <row r="448" spans="1:8" s="13" customFormat="1" ht="22.5">
      <c r="A448" s="4" t="s">
        <v>1480</v>
      </c>
      <c r="B448" s="4" t="s">
        <v>1481</v>
      </c>
      <c r="C448" s="4" t="s">
        <v>1385</v>
      </c>
      <c r="D448" s="5">
        <v>81.9</v>
      </c>
      <c r="E448" s="6">
        <v>0</v>
      </c>
      <c r="F448" s="7">
        <f t="shared" si="17"/>
        <v>0</v>
      </c>
      <c r="H448" s="37"/>
    </row>
    <row r="449" spans="1:8" s="13" customFormat="1" ht="11.25">
      <c r="A449" s="4" t="s">
        <v>1482</v>
      </c>
      <c r="B449" s="4" t="s">
        <v>1483</v>
      </c>
      <c r="C449" s="4" t="s">
        <v>1341</v>
      </c>
      <c r="D449" s="5">
        <v>9.36</v>
      </c>
      <c r="E449" s="6">
        <v>0</v>
      </c>
      <c r="F449" s="7">
        <f aca="true" t="shared" si="18" ref="F449:F465">IF(ISBLANK(E449),"",D449*E449)</f>
        <v>0</v>
      </c>
      <c r="H449" s="37"/>
    </row>
    <row r="450" spans="1:8" s="15" customFormat="1" ht="11.25">
      <c r="A450" s="1"/>
      <c r="B450" s="1" t="s">
        <v>377</v>
      </c>
      <c r="C450" s="1"/>
      <c r="D450" s="2"/>
      <c r="E450" s="3"/>
      <c r="F450" s="8">
        <f>SUM(F448:F449)</f>
        <v>0</v>
      </c>
      <c r="H450" s="37"/>
    </row>
    <row r="451" spans="1:8" s="13" customFormat="1" ht="11.25">
      <c r="A451" s="4"/>
      <c r="B451" s="4"/>
      <c r="C451" s="4"/>
      <c r="D451" s="5"/>
      <c r="E451" s="6"/>
      <c r="F451" s="7"/>
      <c r="H451" s="37"/>
    </row>
    <row r="452" spans="1:8" s="13" customFormat="1" ht="11.25">
      <c r="A452" s="1" t="s">
        <v>233</v>
      </c>
      <c r="B452" s="1" t="s">
        <v>1484</v>
      </c>
      <c r="C452" s="1"/>
      <c r="D452" s="2"/>
      <c r="E452" s="3"/>
      <c r="F452" s="7">
        <f t="shared" si="18"/>
      </c>
      <c r="H452" s="37"/>
    </row>
    <row r="453" spans="1:8" s="13" customFormat="1" ht="22.5">
      <c r="A453" s="4" t="s">
        <v>1485</v>
      </c>
      <c r="B453" s="4" t="s">
        <v>1486</v>
      </c>
      <c r="C453" s="4" t="s">
        <v>1341</v>
      </c>
      <c r="D453" s="5">
        <v>513.91</v>
      </c>
      <c r="E453" s="6">
        <v>0</v>
      </c>
      <c r="F453" s="7">
        <f t="shared" si="18"/>
        <v>0</v>
      </c>
      <c r="H453" s="37"/>
    </row>
    <row r="454" spans="1:8" s="13" customFormat="1" ht="22.5">
      <c r="A454" s="4" t="s">
        <v>1487</v>
      </c>
      <c r="B454" s="4" t="s">
        <v>1486</v>
      </c>
      <c r="C454" s="4" t="s">
        <v>1341</v>
      </c>
      <c r="D454" s="5">
        <v>770.52</v>
      </c>
      <c r="E454" s="6">
        <v>0</v>
      </c>
      <c r="F454" s="7">
        <f t="shared" si="18"/>
        <v>0</v>
      </c>
      <c r="H454" s="37"/>
    </row>
    <row r="455" spans="1:8" s="13" customFormat="1" ht="22.5">
      <c r="A455" s="4" t="s">
        <v>1488</v>
      </c>
      <c r="B455" s="4" t="s">
        <v>1489</v>
      </c>
      <c r="C455" s="4" t="s">
        <v>1341</v>
      </c>
      <c r="D455" s="5">
        <v>1833.24</v>
      </c>
      <c r="E455" s="6">
        <v>0</v>
      </c>
      <c r="F455" s="7">
        <f t="shared" si="18"/>
        <v>0</v>
      </c>
      <c r="H455" s="37"/>
    </row>
    <row r="456" spans="1:8" s="13" customFormat="1" ht="11.25">
      <c r="A456" s="4" t="s">
        <v>1490</v>
      </c>
      <c r="B456" s="4" t="s">
        <v>1491</v>
      </c>
      <c r="C456" s="4" t="s">
        <v>1047</v>
      </c>
      <c r="D456" s="5">
        <v>0.4</v>
      </c>
      <c r="E456" s="6">
        <v>0</v>
      </c>
      <c r="F456" s="7">
        <f t="shared" si="18"/>
        <v>0</v>
      </c>
      <c r="H456" s="37"/>
    </row>
    <row r="457" spans="1:8" s="15" customFormat="1" ht="11.25">
      <c r="A457" s="1"/>
      <c r="B457" s="1" t="s">
        <v>378</v>
      </c>
      <c r="C457" s="1"/>
      <c r="D457" s="2"/>
      <c r="E457" s="3"/>
      <c r="F457" s="8">
        <f>SUM(F453:F456)</f>
        <v>0</v>
      </c>
      <c r="H457" s="37"/>
    </row>
    <row r="458" spans="1:8" s="13" customFormat="1" ht="11.25">
      <c r="A458" s="4"/>
      <c r="B458" s="4"/>
      <c r="C458" s="4"/>
      <c r="D458" s="5"/>
      <c r="E458" s="6"/>
      <c r="F458" s="7"/>
      <c r="H458" s="37"/>
    </row>
    <row r="459" spans="1:8" s="13" customFormat="1" ht="11.25">
      <c r="A459" s="1" t="s">
        <v>1492</v>
      </c>
      <c r="B459" s="1" t="s">
        <v>1493</v>
      </c>
      <c r="C459" s="1"/>
      <c r="D459" s="2"/>
      <c r="E459" s="3"/>
      <c r="F459" s="7">
        <f t="shared" si="18"/>
      </c>
      <c r="H459" s="37"/>
    </row>
    <row r="460" spans="1:8" s="13" customFormat="1" ht="11.25">
      <c r="A460" s="4" t="s">
        <v>1494</v>
      </c>
      <c r="B460" s="4" t="s">
        <v>1495</v>
      </c>
      <c r="C460" s="4" t="s">
        <v>1341</v>
      </c>
      <c r="D460" s="5">
        <v>17.42</v>
      </c>
      <c r="E460" s="6">
        <v>0</v>
      </c>
      <c r="F460" s="7">
        <f t="shared" si="18"/>
        <v>0</v>
      </c>
      <c r="H460" s="37"/>
    </row>
    <row r="461" spans="1:8" s="13" customFormat="1" ht="11.25">
      <c r="A461" s="4" t="s">
        <v>1496</v>
      </c>
      <c r="B461" s="4" t="s">
        <v>1497</v>
      </c>
      <c r="C461" s="4" t="s">
        <v>1047</v>
      </c>
      <c r="D461" s="5">
        <v>0.84</v>
      </c>
      <c r="E461" s="6">
        <v>0</v>
      </c>
      <c r="F461" s="7">
        <f t="shared" si="18"/>
        <v>0</v>
      </c>
      <c r="H461" s="37"/>
    </row>
    <row r="462" spans="1:8" s="15" customFormat="1" ht="11.25">
      <c r="A462" s="1"/>
      <c r="B462" s="1" t="s">
        <v>379</v>
      </c>
      <c r="C462" s="1"/>
      <c r="D462" s="2"/>
      <c r="E462" s="3"/>
      <c r="F462" s="8">
        <f>SUM(F460:F461)</f>
        <v>0</v>
      </c>
      <c r="H462" s="37"/>
    </row>
    <row r="463" spans="1:8" s="13" customFormat="1" ht="11.25">
      <c r="A463" s="4"/>
      <c r="B463" s="4"/>
      <c r="C463" s="4"/>
      <c r="D463" s="5"/>
      <c r="E463" s="6"/>
      <c r="F463" s="7"/>
      <c r="H463" s="37"/>
    </row>
    <row r="464" spans="1:8" s="13" customFormat="1" ht="11.25">
      <c r="A464" s="1" t="s">
        <v>1473</v>
      </c>
      <c r="B464" s="1" t="s">
        <v>380</v>
      </c>
      <c r="C464" s="1"/>
      <c r="D464" s="2"/>
      <c r="E464" s="3"/>
      <c r="F464" s="7">
        <f t="shared" si="18"/>
      </c>
      <c r="H464" s="37"/>
    </row>
    <row r="465" spans="1:8" s="13" customFormat="1" ht="11.25">
      <c r="A465" s="4" t="s">
        <v>1498</v>
      </c>
      <c r="B465" s="4" t="s">
        <v>1499</v>
      </c>
      <c r="C465" s="4" t="s">
        <v>1341</v>
      </c>
      <c r="D465" s="5">
        <v>666.481</v>
      </c>
      <c r="E465" s="6">
        <v>0</v>
      </c>
      <c r="F465" s="7">
        <f t="shared" si="18"/>
        <v>0</v>
      </c>
      <c r="H465" s="37"/>
    </row>
    <row r="466" spans="1:8" s="13" customFormat="1" ht="11.25">
      <c r="A466" s="4" t="s">
        <v>1500</v>
      </c>
      <c r="B466" s="4" t="s">
        <v>1501</v>
      </c>
      <c r="C466" s="4" t="s">
        <v>1385</v>
      </c>
      <c r="D466" s="5">
        <v>149.65</v>
      </c>
      <c r="E466" s="6">
        <v>0</v>
      </c>
      <c r="F466" s="7">
        <f>IF(ISBLANK(E466),"",D466*E466)</f>
        <v>0</v>
      </c>
      <c r="H466" s="37"/>
    </row>
    <row r="467" spans="1:8" s="13" customFormat="1" ht="11.25">
      <c r="A467" s="4" t="s">
        <v>1502</v>
      </c>
      <c r="B467" s="4" t="s">
        <v>1503</v>
      </c>
      <c r="C467" s="4" t="s">
        <v>1385</v>
      </c>
      <c r="D467" s="5">
        <v>657.45</v>
      </c>
      <c r="E467" s="6">
        <v>0</v>
      </c>
      <c r="F467" s="7">
        <f>IF(ISBLANK(E467),"",D467*E467)</f>
        <v>0</v>
      </c>
      <c r="H467" s="37"/>
    </row>
    <row r="468" spans="1:8" s="13" customFormat="1" ht="22.5">
      <c r="A468" s="4" t="s">
        <v>1504</v>
      </c>
      <c r="B468" s="4" t="s">
        <v>1505</v>
      </c>
      <c r="C468" s="4" t="s">
        <v>1385</v>
      </c>
      <c r="D468" s="5">
        <v>66.65</v>
      </c>
      <c r="E468" s="6">
        <v>0</v>
      </c>
      <c r="F468" s="7">
        <f>IF(ISBLANK(E468),"",D468*E468)</f>
        <v>0</v>
      </c>
      <c r="H468" s="37"/>
    </row>
    <row r="469" spans="1:8" s="68" customFormat="1" ht="11.25">
      <c r="A469" s="65" t="s">
        <v>1506</v>
      </c>
      <c r="B469" s="65" t="s">
        <v>1507</v>
      </c>
      <c r="C469" s="65" t="s">
        <v>1341</v>
      </c>
      <c r="D469" s="66">
        <v>710.302</v>
      </c>
      <c r="E469" s="6">
        <v>0</v>
      </c>
      <c r="F469" s="67">
        <f aca="true" t="shared" si="19" ref="F469:F482">IF(ISBLANK(E469),"",D469*E469)</f>
        <v>0</v>
      </c>
      <c r="H469" s="69"/>
    </row>
    <row r="470" spans="1:8" s="13" customFormat="1" ht="11.25">
      <c r="A470" s="4" t="s">
        <v>1508</v>
      </c>
      <c r="B470" s="4" t="s">
        <v>1509</v>
      </c>
      <c r="C470" s="4" t="s">
        <v>1047</v>
      </c>
      <c r="D470" s="5">
        <v>3.54</v>
      </c>
      <c r="E470" s="6">
        <v>0</v>
      </c>
      <c r="F470" s="7">
        <f t="shared" si="19"/>
        <v>0</v>
      </c>
      <c r="H470" s="37"/>
    </row>
    <row r="471" spans="1:8" s="15" customFormat="1" ht="11.25">
      <c r="A471" s="1"/>
      <c r="B471" s="1" t="s">
        <v>381</v>
      </c>
      <c r="C471" s="1"/>
      <c r="D471" s="2"/>
      <c r="E471" s="3"/>
      <c r="F471" s="8">
        <f>SUM(F465:F470)</f>
        <v>0</v>
      </c>
      <c r="H471" s="37"/>
    </row>
    <row r="472" spans="1:8" s="13" customFormat="1" ht="11.25">
      <c r="A472" s="4"/>
      <c r="B472" s="4"/>
      <c r="C472" s="4"/>
      <c r="D472" s="5"/>
      <c r="E472" s="6"/>
      <c r="F472" s="7"/>
      <c r="H472" s="37"/>
    </row>
    <row r="473" spans="1:8" s="13" customFormat="1" ht="11.25">
      <c r="A473" s="1" t="s">
        <v>1510</v>
      </c>
      <c r="B473" s="1" t="s">
        <v>382</v>
      </c>
      <c r="C473" s="1"/>
      <c r="D473" s="2"/>
      <c r="E473" s="3"/>
      <c r="F473" s="7">
        <f t="shared" si="19"/>
      </c>
      <c r="H473" s="37"/>
    </row>
    <row r="474" spans="1:8" s="13" customFormat="1" ht="22.5">
      <c r="A474" s="4" t="s">
        <v>1511</v>
      </c>
      <c r="B474" s="4" t="s">
        <v>1512</v>
      </c>
      <c r="C474" s="4" t="s">
        <v>1341</v>
      </c>
      <c r="D474" s="5">
        <v>66.048</v>
      </c>
      <c r="E474" s="6">
        <v>0</v>
      </c>
      <c r="F474" s="7">
        <f t="shared" si="19"/>
        <v>0</v>
      </c>
      <c r="H474" s="37"/>
    </row>
    <row r="475" spans="1:8" s="13" customFormat="1" ht="22.5">
      <c r="A475" s="4" t="s">
        <v>1513</v>
      </c>
      <c r="B475" s="4" t="s">
        <v>1514</v>
      </c>
      <c r="C475" s="4" t="s">
        <v>1341</v>
      </c>
      <c r="D475" s="5">
        <v>144.034</v>
      </c>
      <c r="E475" s="6">
        <v>0</v>
      </c>
      <c r="F475" s="7">
        <f t="shared" si="19"/>
        <v>0</v>
      </c>
      <c r="H475" s="37"/>
    </row>
    <row r="476" spans="1:8" s="13" customFormat="1" ht="11.25">
      <c r="A476" s="4" t="s">
        <v>1515</v>
      </c>
      <c r="B476" s="4" t="s">
        <v>1516</v>
      </c>
      <c r="C476" s="4" t="s">
        <v>1341</v>
      </c>
      <c r="D476" s="5">
        <v>816.875</v>
      </c>
      <c r="E476" s="6">
        <v>0</v>
      </c>
      <c r="F476" s="7">
        <f t="shared" si="19"/>
        <v>0</v>
      </c>
      <c r="H476" s="37"/>
    </row>
    <row r="477" spans="1:8" s="13" customFormat="1" ht="11.25">
      <c r="A477" s="4" t="s">
        <v>1517</v>
      </c>
      <c r="B477" s="4" t="s">
        <v>1518</v>
      </c>
      <c r="C477" s="4" t="s">
        <v>1341</v>
      </c>
      <c r="D477" s="5">
        <v>144.034</v>
      </c>
      <c r="E477" s="6">
        <v>0</v>
      </c>
      <c r="F477" s="7">
        <f t="shared" si="19"/>
        <v>0</v>
      </c>
      <c r="H477" s="37"/>
    </row>
    <row r="478" spans="1:8" s="15" customFormat="1" ht="11.25">
      <c r="A478" s="1"/>
      <c r="B478" s="1" t="s">
        <v>384</v>
      </c>
      <c r="C478" s="1"/>
      <c r="D478" s="2"/>
      <c r="E478" s="3"/>
      <c r="F478" s="8">
        <f>SUM(F474:F477)</f>
        <v>0</v>
      </c>
      <c r="H478" s="37"/>
    </row>
    <row r="479" spans="1:8" s="13" customFormat="1" ht="11.25">
      <c r="A479" s="4"/>
      <c r="B479" s="4"/>
      <c r="C479" s="4"/>
      <c r="D479" s="5"/>
      <c r="E479" s="6"/>
      <c r="F479" s="7"/>
      <c r="H479" s="37"/>
    </row>
    <row r="480" spans="1:8" s="13" customFormat="1" ht="11.25">
      <c r="A480" s="1" t="s">
        <v>1519</v>
      </c>
      <c r="B480" s="1" t="s">
        <v>383</v>
      </c>
      <c r="C480" s="1"/>
      <c r="D480" s="2"/>
      <c r="E480" s="3"/>
      <c r="F480" s="7">
        <f t="shared" si="19"/>
      </c>
      <c r="H480" s="37"/>
    </row>
    <row r="481" spans="1:8" s="13" customFormat="1" ht="33.75">
      <c r="A481" s="4" t="s">
        <v>1520</v>
      </c>
      <c r="B481" s="4" t="s">
        <v>1521</v>
      </c>
      <c r="C481" s="4" t="s">
        <v>1341</v>
      </c>
      <c r="D481" s="5">
        <v>406.62</v>
      </c>
      <c r="E481" s="6">
        <v>0</v>
      </c>
      <c r="F481" s="7">
        <f t="shared" si="19"/>
        <v>0</v>
      </c>
      <c r="H481" s="37"/>
    </row>
    <row r="482" spans="1:8" s="13" customFormat="1" ht="33.75">
      <c r="A482" s="4" t="s">
        <v>1522</v>
      </c>
      <c r="B482" s="4" t="s">
        <v>632</v>
      </c>
      <c r="C482" s="4" t="s">
        <v>1341</v>
      </c>
      <c r="D482" s="5">
        <v>4689.627</v>
      </c>
      <c r="E482" s="6">
        <v>0</v>
      </c>
      <c r="F482" s="7">
        <f t="shared" si="19"/>
        <v>0</v>
      </c>
      <c r="H482" s="37"/>
    </row>
    <row r="483" spans="1:8" s="15" customFormat="1" ht="11.25">
      <c r="A483" s="1"/>
      <c r="B483" s="1" t="s">
        <v>385</v>
      </c>
      <c r="C483" s="1"/>
      <c r="D483" s="2"/>
      <c r="E483" s="6">
        <v>0</v>
      </c>
      <c r="F483" s="8">
        <f>SUM(F481:F482)</f>
        <v>0</v>
      </c>
      <c r="H483" s="37"/>
    </row>
    <row r="484" spans="1:8" s="13" customFormat="1" ht="11.25">
      <c r="A484" s="4"/>
      <c r="B484" s="4"/>
      <c r="C484" s="4"/>
      <c r="D484" s="5"/>
      <c r="E484" s="6">
        <v>0</v>
      </c>
      <c r="F484" s="7"/>
      <c r="H484" s="37"/>
    </row>
    <row r="485" spans="1:8" s="13" customFormat="1" ht="11.25">
      <c r="A485" s="1" t="s">
        <v>1075</v>
      </c>
      <c r="B485" s="1" t="s">
        <v>1076</v>
      </c>
      <c r="C485" s="1"/>
      <c r="D485" s="2"/>
      <c r="E485" s="6">
        <v>0</v>
      </c>
      <c r="F485" s="7">
        <f aca="true" t="shared" si="20" ref="F485:F502">IF(ISBLANK(E485),"",D485*E485)</f>
        <v>0</v>
      </c>
      <c r="H485" s="37"/>
    </row>
    <row r="486" spans="1:8" s="13" customFormat="1" ht="22.5">
      <c r="A486" s="4" t="s">
        <v>1077</v>
      </c>
      <c r="B486" s="4" t="s">
        <v>1078</v>
      </c>
      <c r="C486" s="4" t="s">
        <v>1341</v>
      </c>
      <c r="D486" s="5">
        <v>242.26</v>
      </c>
      <c r="E486" s="6">
        <v>0</v>
      </c>
      <c r="F486" s="7">
        <f t="shared" si="20"/>
        <v>0</v>
      </c>
      <c r="H486" s="37"/>
    </row>
    <row r="487" spans="1:8" s="15" customFormat="1" ht="11.25">
      <c r="A487" s="1"/>
      <c r="B487" s="1" t="s">
        <v>386</v>
      </c>
      <c r="C487" s="1"/>
      <c r="D487" s="2"/>
      <c r="E487" s="3"/>
      <c r="F487" s="8">
        <f>SUM(F486)</f>
        <v>0</v>
      </c>
      <c r="H487" s="37"/>
    </row>
    <row r="488" spans="1:8" s="15" customFormat="1" ht="21" customHeight="1">
      <c r="A488" s="1"/>
      <c r="B488" s="43" t="s">
        <v>1709</v>
      </c>
      <c r="C488" s="1"/>
      <c r="D488" s="2"/>
      <c r="E488" s="3"/>
      <c r="F488" s="46">
        <f>F48</f>
        <v>0</v>
      </c>
      <c r="H488" s="37"/>
    </row>
    <row r="489" spans="1:8" s="15" customFormat="1" ht="11.25">
      <c r="A489" s="1"/>
      <c r="B489" s="1"/>
      <c r="C489" s="1"/>
      <c r="D489" s="2"/>
      <c r="E489" s="3"/>
      <c r="F489" s="8"/>
      <c r="H489" s="37"/>
    </row>
    <row r="490" spans="1:8" s="13" customFormat="1" ht="21" customHeight="1">
      <c r="A490" s="1"/>
      <c r="B490" s="43" t="s">
        <v>1710</v>
      </c>
      <c r="C490" s="1"/>
      <c r="D490" s="2"/>
      <c r="E490" s="3"/>
      <c r="F490" s="7"/>
      <c r="H490" s="37"/>
    </row>
    <row r="491" spans="1:8" s="13" customFormat="1" ht="11.25">
      <c r="A491" s="1" t="s">
        <v>1079</v>
      </c>
      <c r="B491" s="1" t="s">
        <v>1080</v>
      </c>
      <c r="C491" s="1"/>
      <c r="D491" s="2"/>
      <c r="E491" s="3"/>
      <c r="F491" s="7">
        <f t="shared" si="20"/>
      </c>
      <c r="H491" s="37"/>
    </row>
    <row r="492" spans="1:8" s="13" customFormat="1" ht="11.25">
      <c r="A492" s="4" t="s">
        <v>1081</v>
      </c>
      <c r="B492" s="4" t="s">
        <v>1082</v>
      </c>
      <c r="C492" s="4" t="s">
        <v>319</v>
      </c>
      <c r="D492" s="5">
        <v>1</v>
      </c>
      <c r="E492" s="6">
        <v>0</v>
      </c>
      <c r="F492" s="7">
        <f t="shared" si="20"/>
        <v>0</v>
      </c>
      <c r="H492" s="37"/>
    </row>
    <row r="493" spans="1:8" s="15" customFormat="1" ht="11.25">
      <c r="A493" s="1"/>
      <c r="B493" s="1" t="s">
        <v>387</v>
      </c>
      <c r="C493" s="1"/>
      <c r="D493" s="2"/>
      <c r="E493" s="3"/>
      <c r="F493" s="8">
        <f>SUM(F492)</f>
        <v>0</v>
      </c>
      <c r="H493" s="37"/>
    </row>
    <row r="494" spans="1:8" s="13" customFormat="1" ht="11.25">
      <c r="A494" s="4"/>
      <c r="B494" s="4"/>
      <c r="C494" s="4"/>
      <c r="D494" s="5"/>
      <c r="E494" s="6"/>
      <c r="F494" s="7"/>
      <c r="H494" s="37"/>
    </row>
    <row r="495" spans="1:8" s="13" customFormat="1" ht="11.25">
      <c r="A495" s="1" t="s">
        <v>1083</v>
      </c>
      <c r="B495" s="1" t="s">
        <v>1084</v>
      </c>
      <c r="C495" s="1"/>
      <c r="D495" s="2"/>
      <c r="E495" s="3"/>
      <c r="F495" s="7">
        <f t="shared" si="20"/>
      </c>
      <c r="H495" s="37"/>
    </row>
    <row r="496" spans="1:8" s="13" customFormat="1" ht="101.25">
      <c r="A496" s="4" t="s">
        <v>1085</v>
      </c>
      <c r="B496" s="4" t="s">
        <v>1086</v>
      </c>
      <c r="C496" s="4" t="s">
        <v>319</v>
      </c>
      <c r="D496" s="5">
        <v>1</v>
      </c>
      <c r="E496" s="6">
        <v>0</v>
      </c>
      <c r="F496" s="7">
        <f t="shared" si="20"/>
        <v>0</v>
      </c>
      <c r="H496" s="37"/>
    </row>
    <row r="497" spans="1:8" s="13" customFormat="1" ht="11.25">
      <c r="A497" s="4" t="s">
        <v>1087</v>
      </c>
      <c r="B497" s="4" t="s">
        <v>1088</v>
      </c>
      <c r="C497" s="4" t="s">
        <v>319</v>
      </c>
      <c r="D497" s="5">
        <v>1</v>
      </c>
      <c r="E497" s="6">
        <v>0</v>
      </c>
      <c r="F497" s="7">
        <f t="shared" si="20"/>
        <v>0</v>
      </c>
      <c r="H497" s="37"/>
    </row>
    <row r="498" spans="1:8" s="13" customFormat="1" ht="11.25">
      <c r="A498" s="4" t="s">
        <v>1089</v>
      </c>
      <c r="B498" s="4" t="s">
        <v>1090</v>
      </c>
      <c r="C498" s="4" t="s">
        <v>319</v>
      </c>
      <c r="D498" s="5">
        <v>1</v>
      </c>
      <c r="E498" s="6">
        <v>0</v>
      </c>
      <c r="F498" s="7">
        <f t="shared" si="20"/>
        <v>0</v>
      </c>
      <c r="H498" s="37"/>
    </row>
    <row r="499" spans="1:8" s="15" customFormat="1" ht="11.25">
      <c r="A499" s="1"/>
      <c r="B499" s="1" t="s">
        <v>388</v>
      </c>
      <c r="C499" s="1"/>
      <c r="D499" s="2"/>
      <c r="E499" s="3"/>
      <c r="F499" s="8">
        <f>SUM(F496:F498)</f>
        <v>0</v>
      </c>
      <c r="H499" s="37"/>
    </row>
    <row r="500" spans="1:8" s="13" customFormat="1" ht="11.25">
      <c r="A500" s="4"/>
      <c r="B500" s="4"/>
      <c r="C500" s="4"/>
      <c r="D500" s="5"/>
      <c r="E500" s="6"/>
      <c r="F500" s="7"/>
      <c r="H500" s="37"/>
    </row>
    <row r="501" spans="1:8" s="13" customFormat="1" ht="11.25">
      <c r="A501" s="1" t="s">
        <v>1091</v>
      </c>
      <c r="B501" s="1" t="s">
        <v>1092</v>
      </c>
      <c r="C501" s="1"/>
      <c r="D501" s="2"/>
      <c r="E501" s="3"/>
      <c r="F501" s="7">
        <f t="shared" si="20"/>
      </c>
      <c r="H501" s="37"/>
    </row>
    <row r="502" spans="1:8" s="13" customFormat="1" ht="22.5">
      <c r="A502" s="4" t="s">
        <v>1093</v>
      </c>
      <c r="B502" s="4" t="s">
        <v>1094</v>
      </c>
      <c r="C502" s="4" t="s">
        <v>319</v>
      </c>
      <c r="D502" s="5">
        <v>1</v>
      </c>
      <c r="E502" s="6">
        <v>0</v>
      </c>
      <c r="F502" s="7">
        <f t="shared" si="20"/>
        <v>0</v>
      </c>
      <c r="H502" s="37"/>
    </row>
    <row r="503" spans="1:8" s="15" customFormat="1" ht="11.25">
      <c r="A503" s="1"/>
      <c r="B503" s="1" t="s">
        <v>389</v>
      </c>
      <c r="C503" s="1"/>
      <c r="D503" s="2"/>
      <c r="E503" s="3"/>
      <c r="F503" s="8">
        <f>SUM(F502)</f>
        <v>0</v>
      </c>
      <c r="H503" s="37"/>
    </row>
    <row r="504" spans="1:8" s="13" customFormat="1" ht="11.25">
      <c r="A504" s="4"/>
      <c r="B504" s="4"/>
      <c r="C504" s="4"/>
      <c r="D504" s="5"/>
      <c r="E504" s="6"/>
      <c r="F504" s="7"/>
      <c r="H504" s="37"/>
    </row>
    <row r="505" spans="1:8" s="13" customFormat="1" ht="11.25">
      <c r="A505" s="1" t="s">
        <v>1095</v>
      </c>
      <c r="B505" s="1" t="s">
        <v>1096</v>
      </c>
      <c r="C505" s="1"/>
      <c r="D505" s="2"/>
      <c r="E505" s="3"/>
      <c r="F505" s="7">
        <f aca="true" t="shared" si="21" ref="F505:F538">IF(ISBLANK(E505),"",D505*E505)</f>
      </c>
      <c r="H505" s="37"/>
    </row>
    <row r="506" spans="1:8" s="13" customFormat="1" ht="11.25">
      <c r="A506" s="4" t="s">
        <v>1097</v>
      </c>
      <c r="B506" s="4" t="s">
        <v>1098</v>
      </c>
      <c r="C506" s="4" t="s">
        <v>319</v>
      </c>
      <c r="D506" s="5">
        <v>1</v>
      </c>
      <c r="E506" s="6">
        <v>0</v>
      </c>
      <c r="F506" s="7">
        <f t="shared" si="21"/>
        <v>0</v>
      </c>
      <c r="H506" s="37"/>
    </row>
    <row r="507" spans="1:8" s="15" customFormat="1" ht="11.25">
      <c r="A507" s="1"/>
      <c r="B507" s="1" t="s">
        <v>390</v>
      </c>
      <c r="C507" s="1"/>
      <c r="D507" s="2"/>
      <c r="E507" s="3"/>
      <c r="F507" s="8">
        <f>SUM(F506)</f>
        <v>0</v>
      </c>
      <c r="H507" s="37"/>
    </row>
    <row r="508" spans="1:8" s="47" customFormat="1" ht="21" customHeight="1">
      <c r="A508" s="43"/>
      <c r="B508" s="43" t="s">
        <v>1711</v>
      </c>
      <c r="C508" s="43"/>
      <c r="D508" s="44"/>
      <c r="E508" s="45"/>
      <c r="F508" s="46">
        <f>F55</f>
        <v>0</v>
      </c>
      <c r="H508" s="48"/>
    </row>
    <row r="509" spans="1:8" s="15" customFormat="1" ht="11.25">
      <c r="A509" s="1"/>
      <c r="B509" s="1"/>
      <c r="C509" s="1"/>
      <c r="D509" s="2"/>
      <c r="E509" s="3"/>
      <c r="F509" s="8"/>
      <c r="H509" s="37"/>
    </row>
    <row r="510" spans="1:8" s="13" customFormat="1" ht="21" customHeight="1">
      <c r="A510" s="1"/>
      <c r="B510" s="43" t="s">
        <v>1712</v>
      </c>
      <c r="C510" s="1"/>
      <c r="D510" s="2"/>
      <c r="E510" s="3"/>
      <c r="F510" s="7"/>
      <c r="H510" s="37"/>
    </row>
    <row r="511" spans="1:8" s="13" customFormat="1" ht="11.25">
      <c r="A511" s="1" t="s">
        <v>1099</v>
      </c>
      <c r="B511" s="1" t="s">
        <v>1100</v>
      </c>
      <c r="C511" s="1"/>
      <c r="D511" s="2"/>
      <c r="E511" s="3"/>
      <c r="F511" s="7">
        <f t="shared" si="21"/>
      </c>
      <c r="H511" s="37"/>
    </row>
    <row r="512" spans="1:8" s="13" customFormat="1" ht="11.25">
      <c r="A512" s="4" t="s">
        <v>1101</v>
      </c>
      <c r="B512" s="4" t="s">
        <v>1102</v>
      </c>
      <c r="C512" s="4" t="s">
        <v>1355</v>
      </c>
      <c r="D512" s="5">
        <v>11</v>
      </c>
      <c r="E512" s="6">
        <v>0</v>
      </c>
      <c r="F512" s="7">
        <f t="shared" si="21"/>
        <v>0</v>
      </c>
      <c r="H512" s="37"/>
    </row>
    <row r="513" spans="1:8" s="13" customFormat="1" ht="11.25">
      <c r="A513" s="4" t="s">
        <v>1103</v>
      </c>
      <c r="B513" s="4" t="s">
        <v>1104</v>
      </c>
      <c r="C513" s="4" t="s">
        <v>1355</v>
      </c>
      <c r="D513" s="5">
        <v>4</v>
      </c>
      <c r="E513" s="6">
        <v>0</v>
      </c>
      <c r="F513" s="7">
        <f t="shared" si="21"/>
        <v>0</v>
      </c>
      <c r="H513" s="37"/>
    </row>
    <row r="514" spans="1:8" s="15" customFormat="1" ht="11.25">
      <c r="A514" s="1"/>
      <c r="B514" s="1" t="s">
        <v>391</v>
      </c>
      <c r="C514" s="1"/>
      <c r="D514" s="2"/>
      <c r="E514" s="3"/>
      <c r="F514" s="8">
        <f>SUM(F512:F513)</f>
        <v>0</v>
      </c>
      <c r="H514" s="37"/>
    </row>
    <row r="515" spans="1:8" s="13" customFormat="1" ht="11.25">
      <c r="A515" s="4"/>
      <c r="B515" s="4"/>
      <c r="C515" s="4"/>
      <c r="D515" s="5"/>
      <c r="E515" s="6"/>
      <c r="F515" s="7"/>
      <c r="H515" s="37"/>
    </row>
    <row r="516" spans="1:8" s="13" customFormat="1" ht="11.25">
      <c r="A516" s="1" t="s">
        <v>1336</v>
      </c>
      <c r="B516" s="1" t="s">
        <v>1105</v>
      </c>
      <c r="C516" s="1"/>
      <c r="D516" s="2"/>
      <c r="E516" s="3"/>
      <c r="F516" s="7">
        <f t="shared" si="21"/>
      </c>
      <c r="H516" s="37"/>
    </row>
    <row r="517" spans="1:8" s="13" customFormat="1" ht="11.25">
      <c r="A517" s="4" t="s">
        <v>1106</v>
      </c>
      <c r="B517" s="4" t="s">
        <v>1107</v>
      </c>
      <c r="C517" s="4" t="s">
        <v>1047</v>
      </c>
      <c r="D517" s="5">
        <f>SUM(F12:F25,F29:F47,F51:F54)/100</f>
        <v>0</v>
      </c>
      <c r="E517" s="6">
        <v>0</v>
      </c>
      <c r="F517" s="7">
        <f t="shared" si="21"/>
        <v>0</v>
      </c>
      <c r="H517" s="37"/>
    </row>
    <row r="518" spans="1:8" s="13" customFormat="1" ht="11.25">
      <c r="A518" s="4" t="s">
        <v>1108</v>
      </c>
      <c r="B518" s="4" t="s">
        <v>1109</v>
      </c>
      <c r="C518" s="4" t="s">
        <v>1047</v>
      </c>
      <c r="D518" s="5">
        <f>SUM(F12:F25,F29:F47,F51:F54)/100</f>
        <v>0</v>
      </c>
      <c r="E518" s="6">
        <v>0</v>
      </c>
      <c r="F518" s="7">
        <f t="shared" si="21"/>
        <v>0</v>
      </c>
      <c r="H518" s="37"/>
    </row>
    <row r="519" spans="1:8" s="15" customFormat="1" ht="11.25">
      <c r="A519" s="1"/>
      <c r="B519" s="1" t="s">
        <v>392</v>
      </c>
      <c r="C519" s="1"/>
      <c r="D519" s="2"/>
      <c r="E519" s="3"/>
      <c r="F519" s="8">
        <f>SUM(F517:F518)</f>
        <v>0</v>
      </c>
      <c r="H519" s="37"/>
    </row>
    <row r="520" spans="1:8" s="13" customFormat="1" ht="11.25">
      <c r="A520" s="4"/>
      <c r="B520" s="4"/>
      <c r="C520" s="4"/>
      <c r="D520" s="5"/>
      <c r="E520" s="6"/>
      <c r="F520" s="7"/>
      <c r="H520" s="37"/>
    </row>
    <row r="521" spans="1:8" s="13" customFormat="1" ht="11.25">
      <c r="A521" s="1" t="s">
        <v>1110</v>
      </c>
      <c r="B521" s="1" t="s">
        <v>1111</v>
      </c>
      <c r="C521" s="1"/>
      <c r="D521" s="2"/>
      <c r="E521" s="3"/>
      <c r="F521" s="7">
        <f t="shared" si="21"/>
      </c>
      <c r="H521" s="37"/>
    </row>
    <row r="522" spans="1:8" s="13" customFormat="1" ht="11.25">
      <c r="A522" s="4" t="s">
        <v>1112</v>
      </c>
      <c r="B522" s="4" t="s">
        <v>1111</v>
      </c>
      <c r="C522" s="4" t="s">
        <v>1047</v>
      </c>
      <c r="D522" s="5">
        <f>SUM(F12:F25,F29:F47,F51:F54)/100</f>
        <v>0</v>
      </c>
      <c r="E522" s="6">
        <v>0</v>
      </c>
      <c r="F522" s="7">
        <f t="shared" si="21"/>
        <v>0</v>
      </c>
      <c r="H522" s="37"/>
    </row>
    <row r="523" spans="1:8" s="15" customFormat="1" ht="11.25">
      <c r="A523" s="1"/>
      <c r="B523" s="1" t="s">
        <v>393</v>
      </c>
      <c r="C523" s="1"/>
      <c r="D523" s="2"/>
      <c r="E523" s="3"/>
      <c r="F523" s="8">
        <f>SUM(F522)</f>
        <v>0</v>
      </c>
      <c r="H523" s="37"/>
    </row>
    <row r="524" spans="1:8" s="13" customFormat="1" ht="11.25">
      <c r="A524" s="4"/>
      <c r="B524" s="4"/>
      <c r="C524" s="4"/>
      <c r="D524" s="5"/>
      <c r="E524" s="6"/>
      <c r="F524" s="7"/>
      <c r="H524" s="37"/>
    </row>
    <row r="525" spans="1:8" s="13" customFormat="1" ht="11.25">
      <c r="A525" s="1" t="s">
        <v>1113</v>
      </c>
      <c r="B525" s="1" t="s">
        <v>1114</v>
      </c>
      <c r="C525" s="1"/>
      <c r="D525" s="2"/>
      <c r="E525" s="3"/>
      <c r="F525" s="7">
        <f t="shared" si="21"/>
      </c>
      <c r="H525" s="37"/>
    </row>
    <row r="526" spans="1:8" s="13" customFormat="1" ht="11.25">
      <c r="A526" s="4" t="s">
        <v>1115</v>
      </c>
      <c r="B526" s="4" t="s">
        <v>1116</v>
      </c>
      <c r="C526" s="4" t="s">
        <v>319</v>
      </c>
      <c r="D526" s="5">
        <v>1</v>
      </c>
      <c r="E526" s="6">
        <v>0</v>
      </c>
      <c r="F526" s="7">
        <f t="shared" si="21"/>
        <v>0</v>
      </c>
      <c r="H526" s="37"/>
    </row>
    <row r="527" spans="1:8" s="13" customFormat="1" ht="11.25">
      <c r="A527" s="4" t="s">
        <v>1117</v>
      </c>
      <c r="B527" s="4" t="s">
        <v>1118</v>
      </c>
      <c r="C527" s="4" t="s">
        <v>319</v>
      </c>
      <c r="D527" s="5">
        <v>1</v>
      </c>
      <c r="E527" s="6">
        <v>0</v>
      </c>
      <c r="F527" s="7">
        <f t="shared" si="21"/>
        <v>0</v>
      </c>
      <c r="H527" s="37"/>
    </row>
    <row r="528" spans="1:8" s="15" customFormat="1" ht="11.25">
      <c r="A528" s="1"/>
      <c r="B528" s="1" t="s">
        <v>394</v>
      </c>
      <c r="C528" s="1"/>
      <c r="D528" s="2"/>
      <c r="E528" s="3"/>
      <c r="F528" s="8">
        <f>SUM(F526:F527)</f>
        <v>0</v>
      </c>
      <c r="H528" s="37"/>
    </row>
    <row r="529" spans="1:8" s="15" customFormat="1" ht="11.25">
      <c r="A529" s="1"/>
      <c r="B529" s="1"/>
      <c r="C529" s="1"/>
      <c r="D529" s="2"/>
      <c r="E529" s="3"/>
      <c r="F529" s="8"/>
      <c r="H529" s="37"/>
    </row>
    <row r="530" spans="1:8" s="15" customFormat="1" ht="11.25">
      <c r="A530" s="1"/>
      <c r="B530" s="1" t="s">
        <v>1318</v>
      </c>
      <c r="C530" s="1"/>
      <c r="D530" s="2"/>
      <c r="E530" s="3"/>
      <c r="F530" s="8"/>
      <c r="H530" s="37"/>
    </row>
    <row r="531" spans="1:8" s="10" customFormat="1" ht="11.25">
      <c r="A531" s="4" t="s">
        <v>1319</v>
      </c>
      <c r="B531" s="4" t="s">
        <v>1321</v>
      </c>
      <c r="C531" s="4" t="s">
        <v>319</v>
      </c>
      <c r="D531" s="5">
        <v>1</v>
      </c>
      <c r="E531" s="6" t="e">
        <f>#REF!</f>
        <v>#REF!</v>
      </c>
      <c r="F531" s="7" t="e">
        <f>IF(ISBLANK(E531),"",D531*E531)</f>
        <v>#REF!</v>
      </c>
      <c r="H531" s="37"/>
    </row>
    <row r="532" spans="1:8" s="10" customFormat="1" ht="11.25">
      <c r="A532" s="4" t="s">
        <v>1320</v>
      </c>
      <c r="B532" s="4" t="s">
        <v>1322</v>
      </c>
      <c r="C532" s="4" t="s">
        <v>319</v>
      </c>
      <c r="D532" s="5">
        <v>1</v>
      </c>
      <c r="E532" s="6" t="e">
        <f>#REF!</f>
        <v>#REF!</v>
      </c>
      <c r="F532" s="7" t="e">
        <f>IF(ISBLANK(E532),"",D532*E532)</f>
        <v>#REF!</v>
      </c>
      <c r="H532" s="37"/>
    </row>
    <row r="533" spans="1:8" s="15" customFormat="1" ht="11.25">
      <c r="A533" s="1"/>
      <c r="B533" s="1" t="s">
        <v>1323</v>
      </c>
      <c r="C533" s="1"/>
      <c r="D533" s="2"/>
      <c r="E533" s="3"/>
      <c r="F533" s="8" t="e">
        <f>SUM(F531:F532)</f>
        <v>#REF!</v>
      </c>
      <c r="H533" s="37"/>
    </row>
    <row r="534" spans="1:8" s="13" customFormat="1" ht="11.25">
      <c r="A534" s="4"/>
      <c r="B534" s="4"/>
      <c r="C534" s="4"/>
      <c r="D534" s="5"/>
      <c r="E534" s="6"/>
      <c r="F534" s="7"/>
      <c r="H534" s="37"/>
    </row>
    <row r="535" spans="1:8" s="13" customFormat="1" ht="11.25">
      <c r="A535" s="1" t="s">
        <v>1119</v>
      </c>
      <c r="B535" s="1" t="s">
        <v>1120</v>
      </c>
      <c r="C535" s="1"/>
      <c r="D535" s="2"/>
      <c r="E535" s="3"/>
      <c r="F535" s="7">
        <f t="shared" si="21"/>
      </c>
      <c r="H535" s="37"/>
    </row>
    <row r="536" spans="1:8" s="13" customFormat="1" ht="11.25">
      <c r="A536" s="4" t="s">
        <v>1121</v>
      </c>
      <c r="B536" s="4" t="s">
        <v>1122</v>
      </c>
      <c r="C536" s="4" t="s">
        <v>1346</v>
      </c>
      <c r="D536" s="5">
        <v>446.068</v>
      </c>
      <c r="E536" s="6">
        <v>0</v>
      </c>
      <c r="F536" s="7">
        <f t="shared" si="21"/>
        <v>0</v>
      </c>
      <c r="H536" s="37"/>
    </row>
    <row r="537" spans="1:8" s="13" customFormat="1" ht="11.25">
      <c r="A537" s="4" t="s">
        <v>1123</v>
      </c>
      <c r="B537" s="4" t="s">
        <v>1124</v>
      </c>
      <c r="C537" s="4" t="s">
        <v>1346</v>
      </c>
      <c r="D537" s="5">
        <v>53.325</v>
      </c>
      <c r="E537" s="6">
        <v>0</v>
      </c>
      <c r="F537" s="7">
        <f t="shared" si="21"/>
        <v>0</v>
      </c>
      <c r="H537" s="37"/>
    </row>
    <row r="538" spans="1:8" s="13" customFormat="1" ht="11.25">
      <c r="A538" s="4" t="s">
        <v>1125</v>
      </c>
      <c r="B538" s="4" t="s">
        <v>1126</v>
      </c>
      <c r="C538" s="4" t="s">
        <v>1346</v>
      </c>
      <c r="D538" s="5">
        <v>9.05</v>
      </c>
      <c r="E538" s="6">
        <v>0</v>
      </c>
      <c r="F538" s="7">
        <f t="shared" si="21"/>
        <v>0</v>
      </c>
      <c r="H538" s="37"/>
    </row>
    <row r="539" spans="1:8" s="15" customFormat="1" ht="12" customHeight="1">
      <c r="A539" s="57"/>
      <c r="B539" s="1" t="s">
        <v>395</v>
      </c>
      <c r="C539" s="57"/>
      <c r="D539" s="58"/>
      <c r="E539" s="59"/>
      <c r="F539" s="60">
        <f>SUM(F536:F538)</f>
        <v>0</v>
      </c>
      <c r="H539" s="37"/>
    </row>
    <row r="540" spans="1:8" s="49" customFormat="1" ht="21" customHeight="1">
      <c r="A540" s="61"/>
      <c r="B540" s="43" t="s">
        <v>1713</v>
      </c>
      <c r="C540" s="61"/>
      <c r="D540" s="62"/>
      <c r="E540" s="63"/>
      <c r="F540" s="64" t="e">
        <f>F64</f>
        <v>#REF!</v>
      </c>
      <c r="H540" s="48"/>
    </row>
  </sheetData>
  <printOptions/>
  <pageMargins left="0.39375001192092896" right="0.39375001192092896" top="0.7875000238418579" bottom="0.7875000238418579" header="0" footer="0"/>
  <pageSetup fitToHeight="100" fitToWidth="1" horizontalDpi="1200" verticalDpi="1200" orientation="portrait" paperSize="9" r:id="rId1"/>
  <headerFooter alignWithMargins="0">
    <oddFooter>&amp;C&amp;"Arial CE,Obyčejné"Stránka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tabSelected="1" workbookViewId="0" topLeftCell="A1">
      <selection activeCell="G170" sqref="G170"/>
    </sheetView>
  </sheetViews>
  <sheetFormatPr defaultColWidth="9.33203125" defaultRowHeight="10.5"/>
  <cols>
    <col min="1" max="1" width="15.83203125" style="0" customWidth="1"/>
    <col min="2" max="2" width="67.16015625" style="0" customWidth="1"/>
    <col min="3" max="3" width="13.83203125" style="0" customWidth="1"/>
    <col min="4" max="4" width="15.33203125" style="0" customWidth="1"/>
    <col min="5" max="5" width="17.33203125" style="0" customWidth="1"/>
    <col min="6" max="6" width="21.16015625" style="0" customWidth="1"/>
    <col min="7" max="7" width="13.5" style="0" customWidth="1"/>
  </cols>
  <sheetData>
    <row r="1" spans="1:7" s="73" customFormat="1" ht="15.75">
      <c r="A1" s="70"/>
      <c r="B1" s="529" t="s">
        <v>657</v>
      </c>
      <c r="C1" s="530"/>
      <c r="D1" s="531"/>
      <c r="E1" s="531"/>
      <c r="F1" s="531"/>
      <c r="G1" s="72"/>
    </row>
    <row r="2" spans="1:7" s="73" customFormat="1" ht="15.75">
      <c r="A2" s="70"/>
      <c r="B2" s="74"/>
      <c r="C2" s="71"/>
      <c r="D2" s="75"/>
      <c r="E2" s="76"/>
      <c r="F2" s="77"/>
      <c r="G2" s="72"/>
    </row>
    <row r="3" spans="1:7" s="73" customFormat="1" ht="15">
      <c r="A3" s="70"/>
      <c r="B3" s="78" t="s">
        <v>658</v>
      </c>
      <c r="C3" s="79"/>
      <c r="D3" s="75"/>
      <c r="E3" s="76"/>
      <c r="F3" s="77"/>
      <c r="G3" s="72"/>
    </row>
    <row r="4" spans="1:7" s="73" customFormat="1" ht="15">
      <c r="A4" s="70"/>
      <c r="B4" s="78" t="s">
        <v>659</v>
      </c>
      <c r="C4" s="76"/>
      <c r="D4" s="75"/>
      <c r="E4" s="76"/>
      <c r="F4" s="77"/>
      <c r="G4" s="72"/>
    </row>
    <row r="5" spans="1:7" s="73" customFormat="1" ht="15">
      <c r="A5" s="70"/>
      <c r="B5" s="80" t="s">
        <v>660</v>
      </c>
      <c r="C5" s="76"/>
      <c r="D5" s="75"/>
      <c r="E5" s="81">
        <v>39694</v>
      </c>
      <c r="F5" s="77"/>
      <c r="G5" s="72"/>
    </row>
    <row r="6" spans="1:7" s="73" customFormat="1" ht="25.5">
      <c r="A6" s="82" t="s">
        <v>661</v>
      </c>
      <c r="B6" s="82" t="s">
        <v>662</v>
      </c>
      <c r="C6" s="82" t="s">
        <v>663</v>
      </c>
      <c r="D6" s="83" t="s">
        <v>664</v>
      </c>
      <c r="E6" s="84" t="s">
        <v>665</v>
      </c>
      <c r="F6" s="85" t="s">
        <v>666</v>
      </c>
      <c r="G6" s="72"/>
    </row>
    <row r="7" spans="1:7" s="73" customFormat="1" ht="15">
      <c r="A7" s="86"/>
      <c r="B7" s="87"/>
      <c r="C7" s="88"/>
      <c r="D7" s="88"/>
      <c r="E7" s="88"/>
      <c r="F7" s="89"/>
      <c r="G7" s="72"/>
    </row>
    <row r="8" spans="1:7" s="73" customFormat="1" ht="15">
      <c r="A8" s="86"/>
      <c r="B8" s="87" t="s">
        <v>667</v>
      </c>
      <c r="C8" s="88"/>
      <c r="D8" s="88"/>
      <c r="E8" s="88"/>
      <c r="F8" s="89"/>
      <c r="G8" s="72"/>
    </row>
    <row r="9" spans="1:7" s="73" customFormat="1" ht="15">
      <c r="A9" s="86"/>
      <c r="B9" s="90"/>
      <c r="C9" s="88"/>
      <c r="D9" s="88"/>
      <c r="E9" s="88"/>
      <c r="F9" s="89"/>
      <c r="G9" s="72"/>
    </row>
    <row r="10" spans="1:7" s="73" customFormat="1" ht="15">
      <c r="A10" s="86">
        <v>1</v>
      </c>
      <c r="B10" s="90" t="s">
        <v>668</v>
      </c>
      <c r="C10" s="88"/>
      <c r="D10" s="88"/>
      <c r="E10" s="88"/>
      <c r="F10" s="89">
        <f>F60</f>
        <v>0</v>
      </c>
      <c r="G10" s="72"/>
    </row>
    <row r="11" spans="1:7" s="73" customFormat="1" ht="15">
      <c r="A11" s="86">
        <v>2</v>
      </c>
      <c r="B11" s="90" t="s">
        <v>669</v>
      </c>
      <c r="C11" s="88"/>
      <c r="D11" s="88"/>
      <c r="E11" s="88"/>
      <c r="F11" s="89">
        <f>F107</f>
        <v>0</v>
      </c>
      <c r="G11" s="72"/>
    </row>
    <row r="12" spans="1:7" s="73" customFormat="1" ht="15">
      <c r="A12" s="86">
        <v>3</v>
      </c>
      <c r="B12" s="90" t="s">
        <v>670</v>
      </c>
      <c r="C12" s="88"/>
      <c r="D12" s="88"/>
      <c r="E12" s="88"/>
      <c r="F12" s="89">
        <f>F164</f>
        <v>0</v>
      </c>
      <c r="G12" s="72"/>
    </row>
    <row r="13" spans="1:7" s="73" customFormat="1" ht="15">
      <c r="A13" s="86"/>
      <c r="B13" s="90"/>
      <c r="C13" s="88"/>
      <c r="D13" s="88"/>
      <c r="E13" s="88"/>
      <c r="F13" s="89"/>
      <c r="G13" s="72"/>
    </row>
    <row r="14" spans="1:7" s="73" customFormat="1" ht="23.25" customHeight="1">
      <c r="A14" s="91"/>
      <c r="B14" s="92" t="s">
        <v>671</v>
      </c>
      <c r="C14" s="93"/>
      <c r="D14" s="93"/>
      <c r="E14" s="94"/>
      <c r="F14" s="95">
        <f>SUM(F10:F12)</f>
        <v>0</v>
      </c>
      <c r="G14" s="72"/>
    </row>
    <row r="15" spans="1:7" s="100" customFormat="1" ht="23.25" customHeight="1">
      <c r="A15" s="96"/>
      <c r="B15" s="97"/>
      <c r="C15" s="96"/>
      <c r="D15" s="96"/>
      <c r="E15" s="98"/>
      <c r="F15" s="99"/>
      <c r="G15" s="72"/>
    </row>
    <row r="16" spans="1:7" s="100" customFormat="1" ht="23.25" customHeight="1">
      <c r="A16" s="96"/>
      <c r="B16" s="97"/>
      <c r="C16" s="96"/>
      <c r="D16" s="96"/>
      <c r="E16" s="98"/>
      <c r="F16" s="99"/>
      <c r="G16" s="72"/>
    </row>
    <row r="17" spans="1:7" s="73" customFormat="1" ht="15">
      <c r="A17" s="101">
        <v>1</v>
      </c>
      <c r="B17" s="102" t="s">
        <v>668</v>
      </c>
      <c r="C17" s="88"/>
      <c r="D17" s="88"/>
      <c r="E17" s="103"/>
      <c r="F17" s="104"/>
      <c r="G17" s="72"/>
    </row>
    <row r="18" spans="1:8" s="111" customFormat="1" ht="31.5" customHeight="1">
      <c r="A18" s="105">
        <v>1</v>
      </c>
      <c r="B18" s="106" t="s">
        <v>672</v>
      </c>
      <c r="C18" s="107" t="s">
        <v>1385</v>
      </c>
      <c r="D18" s="107">
        <v>77</v>
      </c>
      <c r="E18" s="107">
        <v>0</v>
      </c>
      <c r="F18" s="108">
        <f>D18*E18</f>
        <v>0</v>
      </c>
      <c r="G18" s="109"/>
      <c r="H18" s="110"/>
    </row>
    <row r="19" spans="1:8" s="117" customFormat="1" ht="17.25" customHeight="1">
      <c r="A19" s="112">
        <v>2</v>
      </c>
      <c r="B19" s="113" t="s">
        <v>673</v>
      </c>
      <c r="C19" s="114" t="s">
        <v>674</v>
      </c>
      <c r="D19" s="115">
        <v>11</v>
      </c>
      <c r="E19" s="115">
        <v>0</v>
      </c>
      <c r="F19" s="116">
        <f>D19*E19</f>
        <v>0</v>
      </c>
      <c r="G19" s="72"/>
      <c r="H19" s="110"/>
    </row>
    <row r="20" spans="1:8" s="117" customFormat="1" ht="42.75" customHeight="1">
      <c r="A20" s="112">
        <v>3</v>
      </c>
      <c r="B20" s="113" t="s">
        <v>675</v>
      </c>
      <c r="C20" s="114" t="s">
        <v>319</v>
      </c>
      <c r="D20" s="115">
        <v>1</v>
      </c>
      <c r="E20" s="115">
        <v>0</v>
      </c>
      <c r="F20" s="118">
        <f>D20*E20</f>
        <v>0</v>
      </c>
      <c r="G20" s="72"/>
      <c r="H20" s="110"/>
    </row>
    <row r="21" spans="1:8" s="117" customFormat="1" ht="12.75" customHeight="1">
      <c r="A21" s="119">
        <v>4</v>
      </c>
      <c r="B21" s="120" t="s">
        <v>676</v>
      </c>
      <c r="C21" s="121" t="s">
        <v>677</v>
      </c>
      <c r="D21" s="122">
        <v>7</v>
      </c>
      <c r="E21" s="115">
        <v>0</v>
      </c>
      <c r="F21" s="118">
        <f>D21*E21</f>
        <v>0</v>
      </c>
      <c r="G21" s="72"/>
      <c r="H21" s="110"/>
    </row>
    <row r="22" spans="1:8" s="117" customFormat="1" ht="12.75" customHeight="1">
      <c r="A22" s="123">
        <v>5</v>
      </c>
      <c r="B22" s="124" t="s">
        <v>678</v>
      </c>
      <c r="C22" s="125" t="s">
        <v>1385</v>
      </c>
      <c r="D22" s="126">
        <v>18</v>
      </c>
      <c r="E22" s="115">
        <v>0</v>
      </c>
      <c r="F22" s="127">
        <f>D22*E22</f>
        <v>0</v>
      </c>
      <c r="G22" s="72"/>
      <c r="H22" s="110"/>
    </row>
    <row r="23" spans="1:8" s="117" customFormat="1" ht="15">
      <c r="A23" s="123">
        <v>6</v>
      </c>
      <c r="B23" s="124" t="s">
        <v>679</v>
      </c>
      <c r="C23" s="125" t="s">
        <v>1385</v>
      </c>
      <c r="D23" s="126">
        <v>27</v>
      </c>
      <c r="E23" s="115">
        <v>0</v>
      </c>
      <c r="F23" s="127">
        <f aca="true" t="shared" si="0" ref="F23:F58">D23*E23</f>
        <v>0</v>
      </c>
      <c r="G23" s="72"/>
      <c r="H23" s="110"/>
    </row>
    <row r="24" spans="1:8" s="117" customFormat="1" ht="15">
      <c r="A24" s="123">
        <v>7</v>
      </c>
      <c r="B24" s="124" t="s">
        <v>680</v>
      </c>
      <c r="C24" s="125" t="s">
        <v>1385</v>
      </c>
      <c r="D24" s="126">
        <v>14</v>
      </c>
      <c r="E24" s="115">
        <v>0</v>
      </c>
      <c r="F24" s="127">
        <f t="shared" si="0"/>
        <v>0</v>
      </c>
      <c r="G24" s="72"/>
      <c r="H24" s="110"/>
    </row>
    <row r="25" spans="1:8" s="117" customFormat="1" ht="15">
      <c r="A25" s="123">
        <v>8</v>
      </c>
      <c r="B25" s="124" t="s">
        <v>681</v>
      </c>
      <c r="C25" s="125" t="s">
        <v>1385</v>
      </c>
      <c r="D25" s="126">
        <v>18</v>
      </c>
      <c r="E25" s="115">
        <v>0</v>
      </c>
      <c r="F25" s="127">
        <f t="shared" si="0"/>
        <v>0</v>
      </c>
      <c r="G25" s="72"/>
      <c r="H25" s="110"/>
    </row>
    <row r="26" spans="1:8" s="117" customFormat="1" ht="15">
      <c r="A26" s="123">
        <v>9</v>
      </c>
      <c r="B26" s="128" t="s">
        <v>682</v>
      </c>
      <c r="C26" s="125" t="s">
        <v>674</v>
      </c>
      <c r="D26" s="129">
        <v>6</v>
      </c>
      <c r="E26" s="115">
        <v>0</v>
      </c>
      <c r="F26" s="127">
        <f t="shared" si="0"/>
        <v>0</v>
      </c>
      <c r="G26" s="72"/>
      <c r="H26" s="110"/>
    </row>
    <row r="27" spans="1:8" s="117" customFormat="1" ht="15">
      <c r="A27" s="123">
        <v>10</v>
      </c>
      <c r="B27" s="128" t="s">
        <v>683</v>
      </c>
      <c r="C27" s="125" t="s">
        <v>674</v>
      </c>
      <c r="D27" s="129">
        <v>3</v>
      </c>
      <c r="E27" s="115">
        <v>0</v>
      </c>
      <c r="F27" s="127">
        <f>D27*E27</f>
        <v>0</v>
      </c>
      <c r="G27" s="72"/>
      <c r="H27" s="110"/>
    </row>
    <row r="28" spans="1:8" s="117" customFormat="1" ht="15">
      <c r="A28" s="123">
        <v>11</v>
      </c>
      <c r="B28" s="128" t="s">
        <v>684</v>
      </c>
      <c r="C28" s="125" t="s">
        <v>674</v>
      </c>
      <c r="D28" s="129">
        <v>2</v>
      </c>
      <c r="E28" s="115">
        <v>0</v>
      </c>
      <c r="F28" s="127">
        <f>D28*E28</f>
        <v>0</v>
      </c>
      <c r="G28" s="72"/>
      <c r="H28" s="110"/>
    </row>
    <row r="29" spans="1:8" s="117" customFormat="1" ht="15">
      <c r="A29" s="123">
        <v>12</v>
      </c>
      <c r="B29" s="130" t="s">
        <v>685</v>
      </c>
      <c r="C29" s="131" t="s">
        <v>1385</v>
      </c>
      <c r="D29" s="132">
        <v>45</v>
      </c>
      <c r="E29" s="115">
        <v>0</v>
      </c>
      <c r="F29" s="127">
        <f t="shared" si="0"/>
        <v>0</v>
      </c>
      <c r="G29" s="72"/>
      <c r="H29" s="110"/>
    </row>
    <row r="30" spans="1:8" s="117" customFormat="1" ht="15">
      <c r="A30" s="123">
        <v>13</v>
      </c>
      <c r="B30" s="128" t="s">
        <v>686</v>
      </c>
      <c r="C30" s="131" t="s">
        <v>1385</v>
      </c>
      <c r="D30" s="132">
        <v>60</v>
      </c>
      <c r="E30" s="115">
        <v>0</v>
      </c>
      <c r="F30" s="127">
        <f t="shared" si="0"/>
        <v>0</v>
      </c>
      <c r="G30" s="72"/>
      <c r="H30" s="110"/>
    </row>
    <row r="31" spans="1:8" s="117" customFormat="1" ht="15">
      <c r="A31" s="123">
        <v>14</v>
      </c>
      <c r="B31" s="128" t="s">
        <v>687</v>
      </c>
      <c r="C31" s="131" t="s">
        <v>1385</v>
      </c>
      <c r="D31" s="132">
        <v>24</v>
      </c>
      <c r="E31" s="115">
        <v>0</v>
      </c>
      <c r="F31" s="127">
        <f t="shared" si="0"/>
        <v>0</v>
      </c>
      <c r="G31" s="72"/>
      <c r="H31" s="110"/>
    </row>
    <row r="32" spans="1:8" s="117" customFormat="1" ht="15">
      <c r="A32" s="123">
        <v>15</v>
      </c>
      <c r="B32" s="128" t="s">
        <v>688</v>
      </c>
      <c r="C32" s="131" t="s">
        <v>1385</v>
      </c>
      <c r="D32" s="132">
        <v>140</v>
      </c>
      <c r="E32" s="115">
        <v>0</v>
      </c>
      <c r="F32" s="127">
        <f t="shared" si="0"/>
        <v>0</v>
      </c>
      <c r="G32" s="72"/>
      <c r="H32" s="110"/>
    </row>
    <row r="33" spans="1:8" s="117" customFormat="1" ht="15">
      <c r="A33" s="123">
        <v>16</v>
      </c>
      <c r="B33" s="128" t="s">
        <v>689</v>
      </c>
      <c r="C33" s="131" t="s">
        <v>1385</v>
      </c>
      <c r="D33" s="132">
        <v>54</v>
      </c>
      <c r="E33" s="115">
        <v>0</v>
      </c>
      <c r="F33" s="127">
        <f>D33*E33</f>
        <v>0</v>
      </c>
      <c r="G33" s="72"/>
      <c r="H33" s="110"/>
    </row>
    <row r="34" spans="1:8" s="117" customFormat="1" ht="15">
      <c r="A34" s="123">
        <v>17</v>
      </c>
      <c r="B34" s="128" t="s">
        <v>690</v>
      </c>
      <c r="C34" s="131" t="s">
        <v>1385</v>
      </c>
      <c r="D34" s="132">
        <v>10</v>
      </c>
      <c r="E34" s="115">
        <v>0</v>
      </c>
      <c r="F34" s="127">
        <f>D34*E34</f>
        <v>0</v>
      </c>
      <c r="G34" s="72"/>
      <c r="H34" s="110"/>
    </row>
    <row r="35" spans="1:8" s="117" customFormat="1" ht="15">
      <c r="A35" s="123">
        <v>18</v>
      </c>
      <c r="B35" s="128" t="s">
        <v>691</v>
      </c>
      <c r="C35" s="131" t="s">
        <v>1385</v>
      </c>
      <c r="D35" s="132">
        <v>36</v>
      </c>
      <c r="E35" s="115">
        <v>0</v>
      </c>
      <c r="F35" s="127">
        <f>D35*E35</f>
        <v>0</v>
      </c>
      <c r="G35" s="72"/>
      <c r="H35" s="110"/>
    </row>
    <row r="36" spans="1:8" s="117" customFormat="1" ht="24">
      <c r="A36" s="123">
        <v>19</v>
      </c>
      <c r="B36" s="128" t="s">
        <v>692</v>
      </c>
      <c r="C36" s="131" t="s">
        <v>1385</v>
      </c>
      <c r="D36" s="132">
        <v>240</v>
      </c>
      <c r="E36" s="115">
        <v>0</v>
      </c>
      <c r="F36" s="127">
        <f t="shared" si="0"/>
        <v>0</v>
      </c>
      <c r="G36" s="72"/>
      <c r="H36" s="110"/>
    </row>
    <row r="37" spans="1:8" s="117" customFormat="1" ht="12.75" customHeight="1">
      <c r="A37" s="123">
        <v>20</v>
      </c>
      <c r="B37" s="133" t="s">
        <v>693</v>
      </c>
      <c r="C37" s="131" t="s">
        <v>674</v>
      </c>
      <c r="D37" s="132">
        <v>30</v>
      </c>
      <c r="E37" s="115">
        <v>0</v>
      </c>
      <c r="F37" s="127">
        <f t="shared" si="0"/>
        <v>0</v>
      </c>
      <c r="G37" s="72"/>
      <c r="H37" s="110"/>
    </row>
    <row r="38" spans="1:8" s="134" customFormat="1" ht="12.75" customHeight="1">
      <c r="A38" s="123">
        <v>21</v>
      </c>
      <c r="B38" s="133" t="s">
        <v>694</v>
      </c>
      <c r="C38" s="131" t="s">
        <v>674</v>
      </c>
      <c r="D38" s="132">
        <v>30</v>
      </c>
      <c r="E38" s="115">
        <v>0</v>
      </c>
      <c r="F38" s="127">
        <f t="shared" si="0"/>
        <v>0</v>
      </c>
      <c r="G38" s="72"/>
      <c r="H38" s="110"/>
    </row>
    <row r="39" spans="1:8" s="134" customFormat="1" ht="12.75" customHeight="1">
      <c r="A39" s="123">
        <v>22</v>
      </c>
      <c r="B39" s="133" t="s">
        <v>695</v>
      </c>
      <c r="C39" s="131" t="s">
        <v>674</v>
      </c>
      <c r="D39" s="132">
        <v>28</v>
      </c>
      <c r="E39" s="115">
        <v>0</v>
      </c>
      <c r="F39" s="127">
        <f t="shared" si="0"/>
        <v>0</v>
      </c>
      <c r="G39" s="72"/>
      <c r="H39" s="110"/>
    </row>
    <row r="40" spans="1:8" s="134" customFormat="1" ht="12.75" customHeight="1">
      <c r="A40" s="123">
        <v>23</v>
      </c>
      <c r="B40" s="133" t="s">
        <v>696</v>
      </c>
      <c r="C40" s="131" t="s">
        <v>674</v>
      </c>
      <c r="D40" s="132">
        <v>7</v>
      </c>
      <c r="E40" s="115">
        <v>0</v>
      </c>
      <c r="F40" s="127">
        <f t="shared" si="0"/>
        <v>0</v>
      </c>
      <c r="G40" s="72"/>
      <c r="H40" s="110"/>
    </row>
    <row r="41" spans="1:8" s="134" customFormat="1" ht="12.75" customHeight="1">
      <c r="A41" s="123">
        <v>24</v>
      </c>
      <c r="B41" s="128" t="s">
        <v>697</v>
      </c>
      <c r="C41" s="125" t="s">
        <v>674</v>
      </c>
      <c r="D41" s="129">
        <v>1</v>
      </c>
      <c r="E41" s="115">
        <v>0</v>
      </c>
      <c r="F41" s="127">
        <f t="shared" si="0"/>
        <v>0</v>
      </c>
      <c r="G41" s="72"/>
      <c r="H41" s="110"/>
    </row>
    <row r="42" spans="1:8" s="134" customFormat="1" ht="12.75" customHeight="1">
      <c r="A42" s="123">
        <v>25</v>
      </c>
      <c r="B42" s="128" t="s">
        <v>698</v>
      </c>
      <c r="C42" s="125" t="s">
        <v>674</v>
      </c>
      <c r="D42" s="129">
        <v>2</v>
      </c>
      <c r="E42" s="115">
        <v>0</v>
      </c>
      <c r="F42" s="127">
        <f t="shared" si="0"/>
        <v>0</v>
      </c>
      <c r="G42" s="72"/>
      <c r="H42" s="110"/>
    </row>
    <row r="43" spans="1:8" s="134" customFormat="1" ht="12.75" customHeight="1">
      <c r="A43" s="123">
        <v>26</v>
      </c>
      <c r="B43" s="128" t="s">
        <v>699</v>
      </c>
      <c r="C43" s="125" t="s">
        <v>674</v>
      </c>
      <c r="D43" s="129">
        <v>1</v>
      </c>
      <c r="E43" s="115">
        <v>0</v>
      </c>
      <c r="F43" s="127">
        <f t="shared" si="0"/>
        <v>0</v>
      </c>
      <c r="G43" s="72"/>
      <c r="H43" s="110"/>
    </row>
    <row r="44" spans="1:8" s="134" customFormat="1" ht="12.75" customHeight="1">
      <c r="A44" s="123">
        <v>27</v>
      </c>
      <c r="B44" s="128" t="s">
        <v>700</v>
      </c>
      <c r="C44" s="125" t="s">
        <v>674</v>
      </c>
      <c r="D44" s="135">
        <v>3</v>
      </c>
      <c r="E44" s="115">
        <v>0</v>
      </c>
      <c r="F44" s="127">
        <f t="shared" si="0"/>
        <v>0</v>
      </c>
      <c r="G44" s="72"/>
      <c r="H44" s="110"/>
    </row>
    <row r="45" spans="1:8" s="134" customFormat="1" ht="12.75" customHeight="1">
      <c r="A45" s="123">
        <v>28</v>
      </c>
      <c r="B45" s="128" t="s">
        <v>701</v>
      </c>
      <c r="C45" s="125" t="s">
        <v>674</v>
      </c>
      <c r="D45" s="129">
        <v>2</v>
      </c>
      <c r="E45" s="115">
        <v>0</v>
      </c>
      <c r="F45" s="127">
        <f t="shared" si="0"/>
        <v>0</v>
      </c>
      <c r="G45" s="72"/>
      <c r="H45" s="110"/>
    </row>
    <row r="46" spans="1:8" s="134" customFormat="1" ht="25.5" customHeight="1">
      <c r="A46" s="123">
        <v>29</v>
      </c>
      <c r="B46" s="128" t="s">
        <v>702</v>
      </c>
      <c r="C46" s="125" t="s">
        <v>1355</v>
      </c>
      <c r="D46" s="129">
        <v>1</v>
      </c>
      <c r="E46" s="115">
        <v>0</v>
      </c>
      <c r="F46" s="127">
        <f t="shared" si="0"/>
        <v>0</v>
      </c>
      <c r="G46" s="72"/>
      <c r="H46" s="110"/>
    </row>
    <row r="47" spans="1:8" s="134" customFormat="1" ht="12.75" customHeight="1">
      <c r="A47" s="123">
        <v>30</v>
      </c>
      <c r="B47" s="128" t="s">
        <v>703</v>
      </c>
      <c r="C47" s="125" t="s">
        <v>1355</v>
      </c>
      <c r="D47" s="129">
        <v>4</v>
      </c>
      <c r="E47" s="115">
        <v>0</v>
      </c>
      <c r="F47" s="127">
        <f t="shared" si="0"/>
        <v>0</v>
      </c>
      <c r="G47" s="72"/>
      <c r="H47" s="110"/>
    </row>
    <row r="48" spans="1:8" s="134" customFormat="1" ht="12.75" customHeight="1">
      <c r="A48" s="123">
        <v>31</v>
      </c>
      <c r="B48" s="128" t="s">
        <v>704</v>
      </c>
      <c r="C48" s="125" t="s">
        <v>674</v>
      </c>
      <c r="D48" s="129">
        <v>1</v>
      </c>
      <c r="E48" s="115">
        <v>0</v>
      </c>
      <c r="F48" s="127">
        <f t="shared" si="0"/>
        <v>0</v>
      </c>
      <c r="G48" s="72"/>
      <c r="H48" s="110"/>
    </row>
    <row r="49" spans="1:8" s="134" customFormat="1" ht="12.75" customHeight="1">
      <c r="A49" s="123">
        <v>32</v>
      </c>
      <c r="B49" s="128" t="s">
        <v>705</v>
      </c>
      <c r="C49" s="125" t="s">
        <v>674</v>
      </c>
      <c r="D49" s="129">
        <v>1</v>
      </c>
      <c r="E49" s="115">
        <v>0</v>
      </c>
      <c r="F49" s="127">
        <f>D49*E49</f>
        <v>0</v>
      </c>
      <c r="G49" s="72"/>
      <c r="H49" s="110"/>
    </row>
    <row r="50" spans="1:8" s="128" customFormat="1" ht="15" customHeight="1">
      <c r="A50" s="123">
        <v>33</v>
      </c>
      <c r="B50" s="130" t="s">
        <v>706</v>
      </c>
      <c r="C50" s="125" t="s">
        <v>674</v>
      </c>
      <c r="D50" s="136">
        <v>11</v>
      </c>
      <c r="E50" s="115">
        <v>0</v>
      </c>
      <c r="F50" s="127">
        <f t="shared" si="0"/>
        <v>0</v>
      </c>
      <c r="G50" s="72"/>
      <c r="H50" s="110"/>
    </row>
    <row r="51" spans="1:8" s="128" customFormat="1" ht="30.75" customHeight="1">
      <c r="A51" s="137">
        <v>34</v>
      </c>
      <c r="B51" s="138" t="s">
        <v>707</v>
      </c>
      <c r="C51" s="139" t="s">
        <v>674</v>
      </c>
      <c r="D51" s="140">
        <v>6</v>
      </c>
      <c r="E51" s="115">
        <v>0</v>
      </c>
      <c r="F51" s="127">
        <f t="shared" si="0"/>
        <v>0</v>
      </c>
      <c r="G51" s="72"/>
      <c r="H51" s="110"/>
    </row>
    <row r="52" spans="1:8" s="128" customFormat="1" ht="15" customHeight="1">
      <c r="A52" s="137">
        <v>35</v>
      </c>
      <c r="B52" s="138" t="s">
        <v>708</v>
      </c>
      <c r="C52" s="139" t="s">
        <v>674</v>
      </c>
      <c r="D52" s="140">
        <v>6</v>
      </c>
      <c r="E52" s="115">
        <v>0</v>
      </c>
      <c r="F52" s="127">
        <f t="shared" si="0"/>
        <v>0</v>
      </c>
      <c r="G52" s="72"/>
      <c r="H52" s="110"/>
    </row>
    <row r="53" spans="1:8" s="128" customFormat="1" ht="15" customHeight="1">
      <c r="A53" s="137">
        <v>36</v>
      </c>
      <c r="B53" s="138" t="s">
        <v>709</v>
      </c>
      <c r="C53" s="139" t="s">
        <v>710</v>
      </c>
      <c r="D53" s="140">
        <v>2</v>
      </c>
      <c r="E53" s="115">
        <v>0</v>
      </c>
      <c r="F53" s="127">
        <f t="shared" si="0"/>
        <v>0</v>
      </c>
      <c r="G53" s="72"/>
      <c r="H53" s="110"/>
    </row>
    <row r="54" spans="1:8" s="128" customFormat="1" ht="15" customHeight="1">
      <c r="A54" s="123">
        <v>37</v>
      </c>
      <c r="B54" s="130" t="s">
        <v>711</v>
      </c>
      <c r="C54" s="125" t="s">
        <v>1523</v>
      </c>
      <c r="D54" s="136">
        <v>48</v>
      </c>
      <c r="E54" s="115">
        <v>0</v>
      </c>
      <c r="F54" s="127">
        <f t="shared" si="0"/>
        <v>0</v>
      </c>
      <c r="G54" s="72"/>
      <c r="H54" s="110"/>
    </row>
    <row r="55" spans="1:8" s="147" customFormat="1" ht="18" customHeight="1">
      <c r="A55" s="141">
        <v>38</v>
      </c>
      <c r="B55" s="142" t="s">
        <v>712</v>
      </c>
      <c r="C55" s="143" t="s">
        <v>710</v>
      </c>
      <c r="D55" s="144">
        <v>3</v>
      </c>
      <c r="E55" s="115">
        <v>0</v>
      </c>
      <c r="F55" s="145">
        <f>D55*E55</f>
        <v>0</v>
      </c>
      <c r="G55" s="146"/>
      <c r="H55" s="110"/>
    </row>
    <row r="56" spans="1:8" s="147" customFormat="1" ht="18.75" customHeight="1">
      <c r="A56" s="141">
        <v>39</v>
      </c>
      <c r="B56" s="142" t="s">
        <v>713</v>
      </c>
      <c r="C56" s="143" t="s">
        <v>710</v>
      </c>
      <c r="D56" s="144">
        <v>1</v>
      </c>
      <c r="E56" s="115">
        <v>0</v>
      </c>
      <c r="F56" s="145">
        <f>D56*E56</f>
        <v>0</v>
      </c>
      <c r="G56" s="146"/>
      <c r="H56" s="110"/>
    </row>
    <row r="57" spans="1:8" s="128" customFormat="1" ht="15" customHeight="1">
      <c r="A57" s="123">
        <v>40</v>
      </c>
      <c r="B57" s="130" t="s">
        <v>714</v>
      </c>
      <c r="C57" s="125" t="s">
        <v>1523</v>
      </c>
      <c r="D57" s="136">
        <v>24</v>
      </c>
      <c r="E57" s="115">
        <v>0</v>
      </c>
      <c r="F57" s="127">
        <f>D57*E57</f>
        <v>0</v>
      </c>
      <c r="G57" s="72"/>
      <c r="H57" s="110"/>
    </row>
    <row r="58" spans="1:8" s="128" customFormat="1" ht="15" customHeight="1">
      <c r="A58" s="123">
        <v>41</v>
      </c>
      <c r="B58" s="130" t="s">
        <v>715</v>
      </c>
      <c r="C58" s="125" t="s">
        <v>1047</v>
      </c>
      <c r="D58" s="136">
        <v>8</v>
      </c>
      <c r="E58" s="115">
        <v>0</v>
      </c>
      <c r="F58" s="127">
        <f t="shared" si="0"/>
        <v>0</v>
      </c>
      <c r="G58" s="72"/>
      <c r="H58" s="110"/>
    </row>
    <row r="59" spans="1:8" s="134" customFormat="1" ht="12.75" customHeight="1">
      <c r="A59" s="123">
        <v>42</v>
      </c>
      <c r="B59" s="128" t="s">
        <v>716</v>
      </c>
      <c r="C59" s="131" t="s">
        <v>1385</v>
      </c>
      <c r="D59" s="132">
        <v>483</v>
      </c>
      <c r="E59" s="115">
        <v>0</v>
      </c>
      <c r="F59" s="127">
        <f>D59*E59</f>
        <v>0</v>
      </c>
      <c r="G59" s="72"/>
      <c r="H59" s="110"/>
    </row>
    <row r="60" spans="1:8" s="117" customFormat="1" ht="15">
      <c r="A60" s="148"/>
      <c r="B60" s="149" t="s">
        <v>717</v>
      </c>
      <c r="C60" s="150"/>
      <c r="D60" s="150"/>
      <c r="E60" s="150"/>
      <c r="F60" s="151">
        <f>SUM(F18:F59)</f>
        <v>0</v>
      </c>
      <c r="G60" s="72"/>
      <c r="H60" s="110"/>
    </row>
    <row r="61" spans="1:8" s="73" customFormat="1" ht="15.75" customHeight="1">
      <c r="A61" s="96"/>
      <c r="B61" s="97"/>
      <c r="C61" s="96"/>
      <c r="D61" s="96"/>
      <c r="E61" s="98"/>
      <c r="F61" s="99"/>
      <c r="G61" s="72"/>
      <c r="H61" s="110"/>
    </row>
    <row r="62" spans="1:8" s="73" customFormat="1" ht="15.75" customHeight="1">
      <c r="A62" s="96"/>
      <c r="B62" s="97"/>
      <c r="C62" s="96"/>
      <c r="D62" s="96"/>
      <c r="E62" s="98"/>
      <c r="F62" s="99"/>
      <c r="G62" s="72"/>
      <c r="H62" s="110"/>
    </row>
    <row r="63" spans="1:8" s="73" customFormat="1" ht="15">
      <c r="A63" s="101">
        <v>2</v>
      </c>
      <c r="B63" s="102" t="s">
        <v>718</v>
      </c>
      <c r="C63" s="88"/>
      <c r="D63" s="88"/>
      <c r="E63" s="103"/>
      <c r="F63" s="104"/>
      <c r="G63" s="72"/>
      <c r="H63" s="110"/>
    </row>
    <row r="64" spans="1:8" s="134" customFormat="1" ht="53.25" customHeight="1">
      <c r="A64" s="105">
        <v>1</v>
      </c>
      <c r="B64" s="152" t="s">
        <v>719</v>
      </c>
      <c r="C64" s="153" t="s">
        <v>1385</v>
      </c>
      <c r="D64" s="154">
        <v>15</v>
      </c>
      <c r="E64" s="154">
        <v>0</v>
      </c>
      <c r="F64" s="155">
        <f aca="true" t="shared" si="1" ref="F64:F106">D64*E64</f>
        <v>0</v>
      </c>
      <c r="G64" s="72"/>
      <c r="H64" s="110"/>
    </row>
    <row r="65" spans="1:8" s="134" customFormat="1" ht="12.75" customHeight="1">
      <c r="A65" s="123">
        <v>2</v>
      </c>
      <c r="B65" s="130" t="s">
        <v>720</v>
      </c>
      <c r="C65" s="125" t="s">
        <v>1385</v>
      </c>
      <c r="D65" s="136">
        <v>210</v>
      </c>
      <c r="E65" s="154">
        <v>0</v>
      </c>
      <c r="F65" s="127">
        <f t="shared" si="1"/>
        <v>0</v>
      </c>
      <c r="G65" s="72"/>
      <c r="H65" s="110"/>
    </row>
    <row r="66" spans="1:8" s="134" customFormat="1" ht="12.75" customHeight="1">
      <c r="A66" s="123">
        <v>2</v>
      </c>
      <c r="B66" s="130" t="s">
        <v>721</v>
      </c>
      <c r="C66" s="125" t="s">
        <v>1385</v>
      </c>
      <c r="D66" s="136">
        <v>10</v>
      </c>
      <c r="E66" s="154">
        <v>0</v>
      </c>
      <c r="F66" s="127">
        <f>D66*E66</f>
        <v>0</v>
      </c>
      <c r="G66" s="72"/>
      <c r="H66" s="110"/>
    </row>
    <row r="67" spans="1:8" s="134" customFormat="1" ht="12.75" customHeight="1">
      <c r="A67" s="123">
        <v>3</v>
      </c>
      <c r="B67" s="130" t="s">
        <v>722</v>
      </c>
      <c r="C67" s="125" t="s">
        <v>1385</v>
      </c>
      <c r="D67" s="136">
        <v>30</v>
      </c>
      <c r="E67" s="154">
        <v>0</v>
      </c>
      <c r="F67" s="127">
        <f t="shared" si="1"/>
        <v>0</v>
      </c>
      <c r="G67" s="72"/>
      <c r="H67" s="110"/>
    </row>
    <row r="68" spans="1:8" s="134" customFormat="1" ht="30" customHeight="1">
      <c r="A68" s="123"/>
      <c r="B68" s="130" t="s">
        <v>723</v>
      </c>
      <c r="C68" s="125" t="s">
        <v>1385</v>
      </c>
      <c r="D68" s="136">
        <v>20</v>
      </c>
      <c r="E68" s="154">
        <v>0</v>
      </c>
      <c r="F68" s="127">
        <f t="shared" si="1"/>
        <v>0</v>
      </c>
      <c r="G68" s="72"/>
      <c r="H68" s="110"/>
    </row>
    <row r="69" spans="1:8" s="73" customFormat="1" ht="31.5" customHeight="1">
      <c r="A69" s="123">
        <v>4</v>
      </c>
      <c r="B69" s="156" t="s">
        <v>724</v>
      </c>
      <c r="C69" s="136" t="s">
        <v>1385</v>
      </c>
      <c r="D69" s="136">
        <v>60</v>
      </c>
      <c r="E69" s="154">
        <v>0</v>
      </c>
      <c r="F69" s="127">
        <f t="shared" si="1"/>
        <v>0</v>
      </c>
      <c r="G69" s="72"/>
      <c r="H69" s="110"/>
    </row>
    <row r="70" spans="1:8" s="73" customFormat="1" ht="15">
      <c r="A70" s="123">
        <v>5</v>
      </c>
      <c r="B70" s="90" t="s">
        <v>725</v>
      </c>
      <c r="C70" s="136" t="s">
        <v>1385</v>
      </c>
      <c r="D70" s="136">
        <v>125</v>
      </c>
      <c r="E70" s="154">
        <v>0</v>
      </c>
      <c r="F70" s="127">
        <f t="shared" si="1"/>
        <v>0</v>
      </c>
      <c r="G70" s="72"/>
      <c r="H70" s="110"/>
    </row>
    <row r="71" spans="1:8" s="73" customFormat="1" ht="15">
      <c r="A71" s="123">
        <v>6</v>
      </c>
      <c r="B71" s="90" t="s">
        <v>726</v>
      </c>
      <c r="C71" s="136" t="s">
        <v>1385</v>
      </c>
      <c r="D71" s="136">
        <v>95</v>
      </c>
      <c r="E71" s="154">
        <v>0</v>
      </c>
      <c r="F71" s="127">
        <f t="shared" si="1"/>
        <v>0</v>
      </c>
      <c r="G71" s="72"/>
      <c r="H71" s="110"/>
    </row>
    <row r="72" spans="1:8" s="73" customFormat="1" ht="15">
      <c r="A72" s="123">
        <v>7</v>
      </c>
      <c r="B72" s="90" t="s">
        <v>727</v>
      </c>
      <c r="C72" s="136" t="s">
        <v>1385</v>
      </c>
      <c r="D72" s="136">
        <v>10</v>
      </c>
      <c r="E72" s="154">
        <v>0</v>
      </c>
      <c r="F72" s="127">
        <f t="shared" si="1"/>
        <v>0</v>
      </c>
      <c r="G72" s="72"/>
      <c r="H72" s="110"/>
    </row>
    <row r="73" spans="1:8" s="73" customFormat="1" ht="24">
      <c r="A73" s="123">
        <v>8</v>
      </c>
      <c r="B73" s="90" t="s">
        <v>728</v>
      </c>
      <c r="C73" s="136" t="s">
        <v>1385</v>
      </c>
      <c r="D73" s="136">
        <v>60</v>
      </c>
      <c r="E73" s="154">
        <v>0</v>
      </c>
      <c r="F73" s="127">
        <f t="shared" si="1"/>
        <v>0</v>
      </c>
      <c r="G73" s="72"/>
      <c r="H73" s="110"/>
    </row>
    <row r="74" spans="1:8" s="73" customFormat="1" ht="15">
      <c r="A74" s="123">
        <v>9</v>
      </c>
      <c r="B74" s="90" t="s">
        <v>729</v>
      </c>
      <c r="C74" s="136" t="s">
        <v>1385</v>
      </c>
      <c r="D74" s="136">
        <v>90</v>
      </c>
      <c r="E74" s="154">
        <v>0</v>
      </c>
      <c r="F74" s="127">
        <f t="shared" si="1"/>
        <v>0</v>
      </c>
      <c r="G74" s="72"/>
      <c r="H74" s="110"/>
    </row>
    <row r="75" spans="1:8" s="73" customFormat="1" ht="15">
      <c r="A75" s="123">
        <v>10</v>
      </c>
      <c r="B75" s="90" t="s">
        <v>730</v>
      </c>
      <c r="C75" s="136" t="s">
        <v>1385</v>
      </c>
      <c r="D75" s="136">
        <v>215</v>
      </c>
      <c r="E75" s="154">
        <v>0</v>
      </c>
      <c r="F75" s="127">
        <f t="shared" si="1"/>
        <v>0</v>
      </c>
      <c r="G75" s="72"/>
      <c r="H75" s="110"/>
    </row>
    <row r="76" spans="1:8" s="73" customFormat="1" ht="15">
      <c r="A76" s="123">
        <v>11</v>
      </c>
      <c r="B76" s="90" t="s">
        <v>731</v>
      </c>
      <c r="C76" s="136" t="s">
        <v>1385</v>
      </c>
      <c r="D76" s="136">
        <v>5</v>
      </c>
      <c r="E76" s="154">
        <v>0</v>
      </c>
      <c r="F76" s="127">
        <f t="shared" si="1"/>
        <v>0</v>
      </c>
      <c r="G76" s="72"/>
      <c r="H76" s="110"/>
    </row>
    <row r="77" spans="1:8" s="73" customFormat="1" ht="15">
      <c r="A77" s="137">
        <v>12</v>
      </c>
      <c r="B77" s="157" t="s">
        <v>732</v>
      </c>
      <c r="C77" s="158" t="s">
        <v>1385</v>
      </c>
      <c r="D77" s="158">
        <v>365</v>
      </c>
      <c r="E77" s="154">
        <v>0</v>
      </c>
      <c r="F77" s="127">
        <f t="shared" si="1"/>
        <v>0</v>
      </c>
      <c r="G77" s="72"/>
      <c r="H77" s="110"/>
    </row>
    <row r="78" spans="1:8" s="73" customFormat="1" ht="15">
      <c r="A78" s="137">
        <v>13</v>
      </c>
      <c r="B78" s="157" t="s">
        <v>733</v>
      </c>
      <c r="C78" s="158" t="s">
        <v>1385</v>
      </c>
      <c r="D78" s="158">
        <v>50</v>
      </c>
      <c r="E78" s="154">
        <v>0</v>
      </c>
      <c r="F78" s="127">
        <f t="shared" si="1"/>
        <v>0</v>
      </c>
      <c r="G78" s="72"/>
      <c r="H78" s="110"/>
    </row>
    <row r="79" spans="1:8" s="73" customFormat="1" ht="38.25">
      <c r="A79" s="137">
        <v>14</v>
      </c>
      <c r="B79" s="157" t="s">
        <v>734</v>
      </c>
      <c r="C79" s="158" t="s">
        <v>1385</v>
      </c>
      <c r="D79" s="158">
        <v>365</v>
      </c>
      <c r="E79" s="154">
        <v>0</v>
      </c>
      <c r="F79" s="127">
        <f t="shared" si="1"/>
        <v>0</v>
      </c>
      <c r="G79" s="72"/>
      <c r="H79" s="110"/>
    </row>
    <row r="80" spans="1:8" s="73" customFormat="1" ht="15">
      <c r="A80" s="137">
        <v>15</v>
      </c>
      <c r="B80" s="157" t="s">
        <v>735</v>
      </c>
      <c r="C80" s="158" t="s">
        <v>1385</v>
      </c>
      <c r="D80" s="158">
        <v>30</v>
      </c>
      <c r="E80" s="154">
        <v>0</v>
      </c>
      <c r="F80" s="127">
        <f t="shared" si="1"/>
        <v>0</v>
      </c>
      <c r="G80" s="72"/>
      <c r="H80" s="110"/>
    </row>
    <row r="81" spans="1:8" s="73" customFormat="1" ht="38.25">
      <c r="A81" s="137">
        <v>16</v>
      </c>
      <c r="B81" s="157" t="s">
        <v>736</v>
      </c>
      <c r="C81" s="158" t="s">
        <v>1385</v>
      </c>
      <c r="D81" s="158">
        <v>85</v>
      </c>
      <c r="E81" s="154">
        <v>0</v>
      </c>
      <c r="F81" s="127">
        <f t="shared" si="1"/>
        <v>0</v>
      </c>
      <c r="G81" s="72"/>
      <c r="H81" s="110"/>
    </row>
    <row r="82" spans="1:8" s="73" customFormat="1" ht="15">
      <c r="A82" s="137">
        <v>17</v>
      </c>
      <c r="B82" s="157" t="s">
        <v>735</v>
      </c>
      <c r="C82" s="158" t="s">
        <v>1385</v>
      </c>
      <c r="D82" s="158">
        <v>40</v>
      </c>
      <c r="E82" s="154">
        <v>0</v>
      </c>
      <c r="F82" s="127">
        <f t="shared" si="1"/>
        <v>0</v>
      </c>
      <c r="G82" s="72"/>
      <c r="H82" s="110"/>
    </row>
    <row r="83" spans="1:8" s="73" customFormat="1" ht="15">
      <c r="A83" s="137">
        <v>18</v>
      </c>
      <c r="B83" s="157" t="s">
        <v>737</v>
      </c>
      <c r="C83" s="158" t="s">
        <v>1355</v>
      </c>
      <c r="D83" s="158">
        <v>136</v>
      </c>
      <c r="E83" s="154">
        <v>0</v>
      </c>
      <c r="F83" s="127">
        <f t="shared" si="1"/>
        <v>0</v>
      </c>
      <c r="G83" s="72"/>
      <c r="H83" s="110"/>
    </row>
    <row r="84" spans="1:8" s="73" customFormat="1" ht="15">
      <c r="A84" s="123">
        <v>19</v>
      </c>
      <c r="B84" s="90" t="s">
        <v>738</v>
      </c>
      <c r="C84" s="136" t="s">
        <v>1355</v>
      </c>
      <c r="D84" s="136">
        <v>136</v>
      </c>
      <c r="E84" s="154">
        <v>0</v>
      </c>
      <c r="F84" s="127">
        <f t="shared" si="1"/>
        <v>0</v>
      </c>
      <c r="G84" s="72"/>
      <c r="H84" s="110"/>
    </row>
    <row r="85" spans="1:8" s="73" customFormat="1" ht="15">
      <c r="A85" s="123">
        <v>20</v>
      </c>
      <c r="B85" s="90" t="s">
        <v>739</v>
      </c>
      <c r="C85" s="136" t="s">
        <v>677</v>
      </c>
      <c r="D85" s="136">
        <v>5</v>
      </c>
      <c r="E85" s="154">
        <v>0</v>
      </c>
      <c r="F85" s="127">
        <f t="shared" si="1"/>
        <v>0</v>
      </c>
      <c r="G85" s="72"/>
      <c r="H85" s="110"/>
    </row>
    <row r="86" spans="1:8" s="73" customFormat="1" ht="15">
      <c r="A86" s="123">
        <v>21</v>
      </c>
      <c r="B86" s="90" t="s">
        <v>740</v>
      </c>
      <c r="C86" s="136" t="s">
        <v>677</v>
      </c>
      <c r="D86" s="136">
        <v>35</v>
      </c>
      <c r="E86" s="154">
        <v>0</v>
      </c>
      <c r="F86" s="127">
        <f t="shared" si="1"/>
        <v>0</v>
      </c>
      <c r="G86" s="72"/>
      <c r="H86" s="110"/>
    </row>
    <row r="87" spans="1:8" s="73" customFormat="1" ht="15">
      <c r="A87" s="123">
        <v>22</v>
      </c>
      <c r="B87" s="90" t="s">
        <v>741</v>
      </c>
      <c r="C87" s="136" t="s">
        <v>677</v>
      </c>
      <c r="D87" s="136">
        <v>15</v>
      </c>
      <c r="E87" s="154">
        <v>0</v>
      </c>
      <c r="F87" s="127">
        <f t="shared" si="1"/>
        <v>0</v>
      </c>
      <c r="G87" s="72"/>
      <c r="H87" s="110"/>
    </row>
    <row r="88" spans="1:8" s="73" customFormat="1" ht="15">
      <c r="A88" s="123">
        <v>23</v>
      </c>
      <c r="B88" s="90" t="s">
        <v>742</v>
      </c>
      <c r="C88" s="136" t="s">
        <v>677</v>
      </c>
      <c r="D88" s="136">
        <v>2</v>
      </c>
      <c r="E88" s="154">
        <v>0</v>
      </c>
      <c r="F88" s="127">
        <f t="shared" si="1"/>
        <v>0</v>
      </c>
      <c r="G88" s="72"/>
      <c r="H88" s="110"/>
    </row>
    <row r="89" spans="1:8" s="73" customFormat="1" ht="15">
      <c r="A89" s="123">
        <v>24</v>
      </c>
      <c r="B89" s="90" t="s">
        <v>743</v>
      </c>
      <c r="C89" s="136" t="s">
        <v>677</v>
      </c>
      <c r="D89" s="136">
        <v>2</v>
      </c>
      <c r="E89" s="154">
        <v>0</v>
      </c>
      <c r="F89" s="127">
        <f t="shared" si="1"/>
        <v>0</v>
      </c>
      <c r="G89" s="72"/>
      <c r="H89" s="110"/>
    </row>
    <row r="90" spans="1:8" s="73" customFormat="1" ht="15">
      <c r="A90" s="137">
        <v>25</v>
      </c>
      <c r="B90" s="157" t="s">
        <v>744</v>
      </c>
      <c r="C90" s="158" t="s">
        <v>1355</v>
      </c>
      <c r="D90" s="158">
        <v>4</v>
      </c>
      <c r="E90" s="154">
        <v>0</v>
      </c>
      <c r="F90" s="127">
        <f>D90*E90</f>
        <v>0</v>
      </c>
      <c r="G90" s="72"/>
      <c r="H90" s="110"/>
    </row>
    <row r="91" spans="1:8" s="73" customFormat="1" ht="15">
      <c r="A91" s="137">
        <v>26</v>
      </c>
      <c r="B91" s="157" t="s">
        <v>745</v>
      </c>
      <c r="C91" s="158" t="s">
        <v>1355</v>
      </c>
      <c r="D91" s="158">
        <v>4</v>
      </c>
      <c r="E91" s="154">
        <v>0</v>
      </c>
      <c r="F91" s="127">
        <f t="shared" si="1"/>
        <v>0</v>
      </c>
      <c r="G91" s="72"/>
      <c r="H91" s="110"/>
    </row>
    <row r="92" spans="1:8" s="73" customFormat="1" ht="15">
      <c r="A92" s="123">
        <v>29</v>
      </c>
      <c r="B92" s="90" t="s">
        <v>746</v>
      </c>
      <c r="C92" s="136" t="s">
        <v>677</v>
      </c>
      <c r="D92" s="136">
        <v>16</v>
      </c>
      <c r="E92" s="154">
        <v>0</v>
      </c>
      <c r="F92" s="127">
        <f t="shared" si="1"/>
        <v>0</v>
      </c>
      <c r="G92" s="72"/>
      <c r="H92" s="110"/>
    </row>
    <row r="93" spans="1:8" s="73" customFormat="1" ht="15">
      <c r="A93" s="123">
        <v>30</v>
      </c>
      <c r="B93" s="90" t="s">
        <v>747</v>
      </c>
      <c r="C93" s="136" t="s">
        <v>677</v>
      </c>
      <c r="D93" s="136">
        <v>4</v>
      </c>
      <c r="E93" s="154">
        <v>0</v>
      </c>
      <c r="F93" s="127">
        <f t="shared" si="1"/>
        <v>0</v>
      </c>
      <c r="G93" s="72"/>
      <c r="H93" s="110"/>
    </row>
    <row r="94" spans="1:8" s="73" customFormat="1" ht="15">
      <c r="A94" s="123">
        <v>31</v>
      </c>
      <c r="B94" s="90" t="s">
        <v>748</v>
      </c>
      <c r="C94" s="136" t="s">
        <v>677</v>
      </c>
      <c r="D94" s="136">
        <v>2</v>
      </c>
      <c r="E94" s="154">
        <v>0</v>
      </c>
      <c r="F94" s="127">
        <f t="shared" si="1"/>
        <v>0</v>
      </c>
      <c r="G94" s="72"/>
      <c r="H94" s="110"/>
    </row>
    <row r="95" spans="1:8" s="73" customFormat="1" ht="15">
      <c r="A95" s="123">
        <v>35</v>
      </c>
      <c r="B95" s="90" t="s">
        <v>749</v>
      </c>
      <c r="C95" s="136" t="s">
        <v>1355</v>
      </c>
      <c r="D95" s="136">
        <v>5</v>
      </c>
      <c r="E95" s="154">
        <v>0</v>
      </c>
      <c r="F95" s="127">
        <f t="shared" si="1"/>
        <v>0</v>
      </c>
      <c r="G95" s="72"/>
      <c r="H95" s="110"/>
    </row>
    <row r="96" spans="1:8" s="73" customFormat="1" ht="15">
      <c r="A96" s="123">
        <v>36</v>
      </c>
      <c r="B96" s="90" t="s">
        <v>750</v>
      </c>
      <c r="C96" s="136" t="s">
        <v>1355</v>
      </c>
      <c r="D96" s="136">
        <v>1</v>
      </c>
      <c r="E96" s="154">
        <v>0</v>
      </c>
      <c r="F96" s="127">
        <f>D96*E96</f>
        <v>0</v>
      </c>
      <c r="G96" s="72"/>
      <c r="H96" s="110"/>
    </row>
    <row r="97" spans="1:8" s="73" customFormat="1" ht="24">
      <c r="A97" s="123">
        <v>40</v>
      </c>
      <c r="B97" s="124" t="s">
        <v>751</v>
      </c>
      <c r="C97" s="131" t="s">
        <v>319</v>
      </c>
      <c r="D97" s="159">
        <v>5</v>
      </c>
      <c r="E97" s="154">
        <v>0</v>
      </c>
      <c r="F97" s="127">
        <f>D97*E97</f>
        <v>0</v>
      </c>
      <c r="G97" s="72"/>
      <c r="H97" s="110"/>
    </row>
    <row r="98" spans="1:8" s="73" customFormat="1" ht="15">
      <c r="A98" s="137">
        <v>44</v>
      </c>
      <c r="B98" s="157" t="s">
        <v>752</v>
      </c>
      <c r="C98" s="158" t="s">
        <v>710</v>
      </c>
      <c r="D98" s="140">
        <v>1</v>
      </c>
      <c r="E98" s="154">
        <v>0</v>
      </c>
      <c r="F98" s="160">
        <f>D98*E98</f>
        <v>0</v>
      </c>
      <c r="G98" s="72"/>
      <c r="H98" s="110"/>
    </row>
    <row r="99" spans="1:8" s="73" customFormat="1" ht="15">
      <c r="A99" s="137">
        <v>45</v>
      </c>
      <c r="B99" s="157" t="s">
        <v>753</v>
      </c>
      <c r="C99" s="158" t="s">
        <v>710</v>
      </c>
      <c r="D99" s="140">
        <v>1</v>
      </c>
      <c r="E99" s="154">
        <v>0</v>
      </c>
      <c r="F99" s="160">
        <f>D99*E99</f>
        <v>0</v>
      </c>
      <c r="G99" s="72"/>
      <c r="H99" s="110"/>
    </row>
    <row r="100" spans="1:8" s="161" customFormat="1" ht="12.75" customHeight="1">
      <c r="A100" s="123">
        <v>41</v>
      </c>
      <c r="B100" s="130" t="s">
        <v>754</v>
      </c>
      <c r="C100" s="125" t="s">
        <v>674</v>
      </c>
      <c r="D100" s="136">
        <v>18</v>
      </c>
      <c r="E100" s="154">
        <v>0</v>
      </c>
      <c r="F100" s="127">
        <f t="shared" si="1"/>
        <v>0</v>
      </c>
      <c r="H100" s="110"/>
    </row>
    <row r="101" spans="1:8" s="161" customFormat="1" ht="12.75" customHeight="1">
      <c r="A101" s="137">
        <v>42</v>
      </c>
      <c r="B101" s="162" t="s">
        <v>755</v>
      </c>
      <c r="C101" s="163" t="s">
        <v>1385</v>
      </c>
      <c r="D101" s="164">
        <f>SUM(D64:D76)</f>
        <v>945</v>
      </c>
      <c r="E101" s="154">
        <v>0</v>
      </c>
      <c r="F101" s="127">
        <f t="shared" si="1"/>
        <v>0</v>
      </c>
      <c r="H101" s="110"/>
    </row>
    <row r="102" spans="1:8" s="161" customFormat="1" ht="12.75" customHeight="1">
      <c r="A102" s="137">
        <v>43</v>
      </c>
      <c r="B102" s="162" t="s">
        <v>756</v>
      </c>
      <c r="C102" s="163" t="s">
        <v>1385</v>
      </c>
      <c r="D102" s="164">
        <f>SUM(D64:D76)</f>
        <v>945</v>
      </c>
      <c r="E102" s="154">
        <v>0</v>
      </c>
      <c r="F102" s="127">
        <f t="shared" si="1"/>
        <v>0</v>
      </c>
      <c r="H102" s="110"/>
    </row>
    <row r="103" spans="1:8" s="161" customFormat="1" ht="12.75" customHeight="1">
      <c r="A103" s="123">
        <v>44</v>
      </c>
      <c r="B103" s="130" t="s">
        <v>711</v>
      </c>
      <c r="C103" s="125" t="s">
        <v>1523</v>
      </c>
      <c r="D103" s="136">
        <v>48</v>
      </c>
      <c r="E103" s="154">
        <v>0</v>
      </c>
      <c r="F103" s="127">
        <f t="shared" si="1"/>
        <v>0</v>
      </c>
      <c r="H103" s="110"/>
    </row>
    <row r="104" spans="1:8" s="161" customFormat="1" ht="12.75" customHeight="1">
      <c r="A104" s="137">
        <v>45</v>
      </c>
      <c r="B104" s="165" t="s">
        <v>757</v>
      </c>
      <c r="C104" s="139" t="s">
        <v>1523</v>
      </c>
      <c r="D104" s="158">
        <v>24</v>
      </c>
      <c r="E104" s="154">
        <v>0</v>
      </c>
      <c r="F104" s="127">
        <f t="shared" si="1"/>
        <v>0</v>
      </c>
      <c r="H104" s="110"/>
    </row>
    <row r="105" spans="1:8" s="161" customFormat="1" ht="12.75" customHeight="1">
      <c r="A105" s="166">
        <v>46</v>
      </c>
      <c r="B105" s="167" t="s">
        <v>758</v>
      </c>
      <c r="C105" s="168" t="s">
        <v>1523</v>
      </c>
      <c r="D105" s="140">
        <v>24</v>
      </c>
      <c r="E105" s="154">
        <v>0</v>
      </c>
      <c r="F105" s="145">
        <f>D105*E105</f>
        <v>0</v>
      </c>
      <c r="G105" s="169"/>
      <c r="H105" s="110"/>
    </row>
    <row r="106" spans="1:8" s="161" customFormat="1" ht="12.75" customHeight="1">
      <c r="A106" s="123">
        <v>47</v>
      </c>
      <c r="B106" s="130" t="s">
        <v>759</v>
      </c>
      <c r="C106" s="125" t="s">
        <v>1047</v>
      </c>
      <c r="D106" s="136">
        <v>4</v>
      </c>
      <c r="E106" s="154">
        <v>0</v>
      </c>
      <c r="F106" s="127">
        <f t="shared" si="1"/>
        <v>0</v>
      </c>
      <c r="H106" s="110"/>
    </row>
    <row r="107" spans="1:8" s="73" customFormat="1" ht="15">
      <c r="A107" s="148"/>
      <c r="B107" s="149" t="s">
        <v>717</v>
      </c>
      <c r="C107" s="150"/>
      <c r="D107" s="150"/>
      <c r="E107" s="150"/>
      <c r="F107" s="151">
        <f>SUM(F64:F106)</f>
        <v>0</v>
      </c>
      <c r="G107" s="72"/>
      <c r="H107" s="110"/>
    </row>
    <row r="108" spans="1:8" s="73" customFormat="1" ht="14.25" customHeight="1">
      <c r="A108" s="170"/>
      <c r="B108" s="171"/>
      <c r="C108" s="172"/>
      <c r="D108" s="172"/>
      <c r="E108" s="172"/>
      <c r="F108" s="173"/>
      <c r="G108" s="72"/>
      <c r="H108" s="110"/>
    </row>
    <row r="109" spans="1:8" s="73" customFormat="1" ht="14.25" customHeight="1">
      <c r="A109" s="170"/>
      <c r="B109" s="171"/>
      <c r="C109" s="172"/>
      <c r="D109" s="172"/>
      <c r="E109" s="172"/>
      <c r="F109" s="173"/>
      <c r="G109" s="72"/>
      <c r="H109" s="110"/>
    </row>
    <row r="110" spans="1:8" s="73" customFormat="1" ht="21" customHeight="1">
      <c r="A110" s="174">
        <v>3</v>
      </c>
      <c r="B110" s="102" t="s">
        <v>670</v>
      </c>
      <c r="C110" s="174"/>
      <c r="D110" s="174"/>
      <c r="E110" s="175"/>
      <c r="F110" s="176"/>
      <c r="G110" s="72"/>
      <c r="H110" s="110"/>
    </row>
    <row r="111" spans="1:8" s="73" customFormat="1" ht="24">
      <c r="A111" s="177"/>
      <c r="B111" s="178" t="s">
        <v>760</v>
      </c>
      <c r="C111" s="179"/>
      <c r="D111" s="179"/>
      <c r="E111" s="180"/>
      <c r="F111" s="181"/>
      <c r="G111" s="72"/>
      <c r="H111" s="110"/>
    </row>
    <row r="112" spans="1:8" s="73" customFormat="1" ht="24">
      <c r="A112" s="182"/>
      <c r="B112" s="183" t="s">
        <v>761</v>
      </c>
      <c r="C112" s="174"/>
      <c r="D112" s="174"/>
      <c r="E112" s="175"/>
      <c r="F112" s="184"/>
      <c r="G112" s="72"/>
      <c r="H112" s="110"/>
    </row>
    <row r="113" spans="1:8" s="73" customFormat="1" ht="15">
      <c r="A113" s="182">
        <v>1</v>
      </c>
      <c r="B113" s="130" t="s">
        <v>762</v>
      </c>
      <c r="C113" s="174" t="s">
        <v>763</v>
      </c>
      <c r="D113" s="174">
        <v>24</v>
      </c>
      <c r="E113" s="144">
        <v>0</v>
      </c>
      <c r="F113" s="127">
        <f aca="true" t="shared" si="2" ref="F113:F160">D113*E113</f>
        <v>0</v>
      </c>
      <c r="G113" s="72"/>
      <c r="H113" s="110"/>
    </row>
    <row r="114" spans="1:8" s="73" customFormat="1" ht="15">
      <c r="A114" s="182">
        <v>2</v>
      </c>
      <c r="B114" s="130" t="s">
        <v>764</v>
      </c>
      <c r="C114" s="174" t="s">
        <v>763</v>
      </c>
      <c r="D114" s="174">
        <v>24</v>
      </c>
      <c r="E114" s="144">
        <v>0</v>
      </c>
      <c r="F114" s="127">
        <f t="shared" si="2"/>
        <v>0</v>
      </c>
      <c r="G114" s="72"/>
      <c r="H114" s="110"/>
    </row>
    <row r="115" spans="1:8" s="73" customFormat="1" ht="15">
      <c r="A115" s="182">
        <v>3</v>
      </c>
      <c r="B115" s="130" t="s">
        <v>765</v>
      </c>
      <c r="C115" s="174" t="s">
        <v>763</v>
      </c>
      <c r="D115" s="174">
        <v>22</v>
      </c>
      <c r="E115" s="144">
        <v>0</v>
      </c>
      <c r="F115" s="127">
        <f t="shared" si="2"/>
        <v>0</v>
      </c>
      <c r="G115" s="72"/>
      <c r="H115" s="110"/>
    </row>
    <row r="116" spans="1:8" s="73" customFormat="1" ht="24">
      <c r="A116" s="182">
        <v>4</v>
      </c>
      <c r="B116" s="130" t="s">
        <v>766</v>
      </c>
      <c r="C116" s="174" t="s">
        <v>710</v>
      </c>
      <c r="D116" s="174">
        <v>2</v>
      </c>
      <c r="E116" s="144">
        <v>0</v>
      </c>
      <c r="F116" s="127">
        <f t="shared" si="2"/>
        <v>0</v>
      </c>
      <c r="G116" s="72"/>
      <c r="H116" s="110"/>
    </row>
    <row r="117" spans="1:8" s="73" customFormat="1" ht="36">
      <c r="A117" s="182">
        <v>5</v>
      </c>
      <c r="B117" s="130" t="s">
        <v>767</v>
      </c>
      <c r="C117" s="174" t="s">
        <v>710</v>
      </c>
      <c r="D117" s="174">
        <v>2</v>
      </c>
      <c r="E117" s="144">
        <v>0</v>
      </c>
      <c r="F117" s="127">
        <f t="shared" si="2"/>
        <v>0</v>
      </c>
      <c r="G117" s="72"/>
      <c r="H117" s="110"/>
    </row>
    <row r="118" spans="1:8" s="73" customFormat="1" ht="36">
      <c r="A118" s="182">
        <v>6</v>
      </c>
      <c r="B118" s="130" t="s">
        <v>768</v>
      </c>
      <c r="C118" s="174"/>
      <c r="D118" s="174">
        <v>20</v>
      </c>
      <c r="E118" s="144">
        <v>0</v>
      </c>
      <c r="F118" s="127">
        <f t="shared" si="2"/>
        <v>0</v>
      </c>
      <c r="G118" s="72"/>
      <c r="H118" s="110"/>
    </row>
    <row r="119" spans="1:8" s="73" customFormat="1" ht="36">
      <c r="A119" s="182">
        <v>7</v>
      </c>
      <c r="B119" s="130" t="s">
        <v>769</v>
      </c>
      <c r="C119" s="174"/>
      <c r="D119" s="174">
        <v>2</v>
      </c>
      <c r="E119" s="144">
        <v>0</v>
      </c>
      <c r="F119" s="127">
        <f t="shared" si="2"/>
        <v>0</v>
      </c>
      <c r="G119" s="72"/>
      <c r="H119" s="110"/>
    </row>
    <row r="120" spans="1:8" s="73" customFormat="1" ht="24">
      <c r="A120" s="182">
        <v>8</v>
      </c>
      <c r="B120" s="130" t="s">
        <v>770</v>
      </c>
      <c r="C120" s="174" t="s">
        <v>710</v>
      </c>
      <c r="D120" s="174">
        <v>2</v>
      </c>
      <c r="E120" s="144">
        <v>0</v>
      </c>
      <c r="F120" s="127">
        <f t="shared" si="2"/>
        <v>0</v>
      </c>
      <c r="G120" s="72"/>
      <c r="H120" s="110"/>
    </row>
    <row r="121" spans="1:8" s="73" customFormat="1" ht="15">
      <c r="A121" s="182">
        <v>9</v>
      </c>
      <c r="B121" s="130" t="s">
        <v>771</v>
      </c>
      <c r="C121" s="174" t="s">
        <v>1355</v>
      </c>
      <c r="D121" s="174">
        <v>4</v>
      </c>
      <c r="E121" s="144">
        <v>0</v>
      </c>
      <c r="F121" s="127">
        <f t="shared" si="2"/>
        <v>0</v>
      </c>
      <c r="G121" s="72"/>
      <c r="H121" s="110"/>
    </row>
    <row r="122" spans="1:8" s="73" customFormat="1" ht="15">
      <c r="A122" s="182">
        <v>10</v>
      </c>
      <c r="B122" s="130" t="s">
        <v>772</v>
      </c>
      <c r="C122" s="174" t="s">
        <v>1355</v>
      </c>
      <c r="D122" s="174">
        <v>4</v>
      </c>
      <c r="E122" s="144">
        <v>0</v>
      </c>
      <c r="F122" s="127">
        <f t="shared" si="2"/>
        <v>0</v>
      </c>
      <c r="G122" s="72"/>
      <c r="H122" s="110"/>
    </row>
    <row r="123" spans="1:8" s="73" customFormat="1" ht="15">
      <c r="A123" s="182">
        <v>11</v>
      </c>
      <c r="B123" s="130" t="s">
        <v>773</v>
      </c>
      <c r="C123" s="174" t="s">
        <v>1355</v>
      </c>
      <c r="D123" s="174">
        <v>4</v>
      </c>
      <c r="E123" s="144">
        <v>0</v>
      </c>
      <c r="F123" s="127">
        <f t="shared" si="2"/>
        <v>0</v>
      </c>
      <c r="G123" s="72"/>
      <c r="H123" s="110"/>
    </row>
    <row r="124" spans="1:8" s="73" customFormat="1" ht="15">
      <c r="A124" s="182">
        <v>12</v>
      </c>
      <c r="B124" s="130" t="s">
        <v>774</v>
      </c>
      <c r="C124" s="174" t="s">
        <v>763</v>
      </c>
      <c r="D124" s="174">
        <v>4</v>
      </c>
      <c r="E124" s="144">
        <v>0</v>
      </c>
      <c r="F124" s="127">
        <f t="shared" si="2"/>
        <v>0</v>
      </c>
      <c r="G124" s="72"/>
      <c r="H124" s="110"/>
    </row>
    <row r="125" spans="1:8" s="73" customFormat="1" ht="15">
      <c r="A125" s="182">
        <v>13</v>
      </c>
      <c r="B125" s="130" t="s">
        <v>775</v>
      </c>
      <c r="C125" s="174" t="s">
        <v>763</v>
      </c>
      <c r="D125" s="174">
        <v>16</v>
      </c>
      <c r="E125" s="144">
        <v>0</v>
      </c>
      <c r="F125" s="127">
        <f t="shared" si="2"/>
        <v>0</v>
      </c>
      <c r="G125" s="72"/>
      <c r="H125" s="110"/>
    </row>
    <row r="126" spans="1:8" s="73" customFormat="1" ht="24">
      <c r="A126" s="182">
        <v>14</v>
      </c>
      <c r="B126" s="130" t="s">
        <v>776</v>
      </c>
      <c r="C126" s="174" t="s">
        <v>777</v>
      </c>
      <c r="D126" s="174">
        <v>16</v>
      </c>
      <c r="E126" s="144">
        <v>0</v>
      </c>
      <c r="F126" s="127">
        <f t="shared" si="2"/>
        <v>0</v>
      </c>
      <c r="G126" s="72"/>
      <c r="H126" s="110"/>
    </row>
    <row r="127" spans="1:8" s="73" customFormat="1" ht="15">
      <c r="A127" s="182">
        <v>15</v>
      </c>
      <c r="B127" s="130" t="s">
        <v>778</v>
      </c>
      <c r="C127" s="174" t="s">
        <v>710</v>
      </c>
      <c r="D127" s="174">
        <v>11</v>
      </c>
      <c r="E127" s="144">
        <v>0</v>
      </c>
      <c r="F127" s="127">
        <f t="shared" si="2"/>
        <v>0</v>
      </c>
      <c r="G127" s="72"/>
      <c r="H127" s="110"/>
    </row>
    <row r="128" spans="1:8" s="73" customFormat="1" ht="15">
      <c r="A128" s="123">
        <v>16</v>
      </c>
      <c r="B128" s="130" t="s">
        <v>779</v>
      </c>
      <c r="C128" s="125" t="s">
        <v>780</v>
      </c>
      <c r="D128" s="126">
        <v>4</v>
      </c>
      <c r="E128" s="144">
        <v>0</v>
      </c>
      <c r="F128" s="127">
        <f t="shared" si="2"/>
        <v>0</v>
      </c>
      <c r="G128" s="72"/>
      <c r="H128" s="110"/>
    </row>
    <row r="129" spans="1:8" s="73" customFormat="1" ht="15">
      <c r="A129" s="182">
        <v>17</v>
      </c>
      <c r="B129" s="130" t="s">
        <v>781</v>
      </c>
      <c r="C129" s="174" t="s">
        <v>763</v>
      </c>
      <c r="D129" s="174">
        <v>35</v>
      </c>
      <c r="E129" s="144">
        <v>0</v>
      </c>
      <c r="F129" s="127">
        <f t="shared" si="2"/>
        <v>0</v>
      </c>
      <c r="G129" s="72"/>
      <c r="H129" s="110"/>
    </row>
    <row r="130" spans="1:8" s="73" customFormat="1" ht="15">
      <c r="A130" s="182">
        <v>18</v>
      </c>
      <c r="B130" s="130" t="s">
        <v>782</v>
      </c>
      <c r="C130" s="174" t="s">
        <v>763</v>
      </c>
      <c r="D130" s="174">
        <v>32</v>
      </c>
      <c r="E130" s="144">
        <v>0</v>
      </c>
      <c r="F130" s="127">
        <f t="shared" si="2"/>
        <v>0</v>
      </c>
      <c r="G130" s="72"/>
      <c r="H130" s="110"/>
    </row>
    <row r="131" spans="1:8" s="73" customFormat="1" ht="15">
      <c r="A131" s="182">
        <v>19</v>
      </c>
      <c r="B131" s="130" t="s">
        <v>783</v>
      </c>
      <c r="C131" s="174" t="s">
        <v>763</v>
      </c>
      <c r="D131" s="174">
        <v>32</v>
      </c>
      <c r="E131" s="144">
        <v>0</v>
      </c>
      <c r="F131" s="127">
        <f t="shared" si="2"/>
        <v>0</v>
      </c>
      <c r="G131" s="72"/>
      <c r="H131" s="110"/>
    </row>
    <row r="132" spans="1:8" s="73" customFormat="1" ht="24">
      <c r="A132" s="182">
        <v>20</v>
      </c>
      <c r="B132" s="185" t="s">
        <v>784</v>
      </c>
      <c r="C132" s="174" t="s">
        <v>763</v>
      </c>
      <c r="D132" s="174">
        <v>2</v>
      </c>
      <c r="E132" s="144">
        <v>0</v>
      </c>
      <c r="F132" s="127">
        <f t="shared" si="2"/>
        <v>0</v>
      </c>
      <c r="G132" s="72"/>
      <c r="H132" s="110"/>
    </row>
    <row r="133" spans="1:8" s="73" customFormat="1" ht="36">
      <c r="A133" s="141">
        <v>13</v>
      </c>
      <c r="B133" s="185" t="s">
        <v>785</v>
      </c>
      <c r="C133" s="115" t="s">
        <v>763</v>
      </c>
      <c r="D133" s="186">
        <v>1</v>
      </c>
      <c r="E133" s="144">
        <v>0</v>
      </c>
      <c r="F133" s="145">
        <f t="shared" si="2"/>
        <v>0</v>
      </c>
      <c r="G133" s="72"/>
      <c r="H133" s="110"/>
    </row>
    <row r="134" spans="1:8" s="73" customFormat="1" ht="15">
      <c r="A134" s="182">
        <v>21</v>
      </c>
      <c r="B134" s="130" t="s">
        <v>786</v>
      </c>
      <c r="C134" s="174" t="s">
        <v>763</v>
      </c>
      <c r="D134" s="174">
        <v>1</v>
      </c>
      <c r="E134" s="144">
        <v>0</v>
      </c>
      <c r="F134" s="127">
        <f t="shared" si="2"/>
        <v>0</v>
      </c>
      <c r="G134" s="72"/>
      <c r="H134" s="110"/>
    </row>
    <row r="135" spans="1:8" s="73" customFormat="1" ht="15">
      <c r="A135" s="182">
        <v>22</v>
      </c>
      <c r="B135" s="130" t="s">
        <v>764</v>
      </c>
      <c r="C135" s="174" t="s">
        <v>763</v>
      </c>
      <c r="D135" s="174">
        <v>1</v>
      </c>
      <c r="E135" s="144">
        <v>0</v>
      </c>
      <c r="F135" s="127">
        <f t="shared" si="2"/>
        <v>0</v>
      </c>
      <c r="G135" s="72"/>
      <c r="H135" s="110"/>
    </row>
    <row r="136" spans="1:8" s="73" customFormat="1" ht="13.5" customHeight="1">
      <c r="A136" s="182">
        <v>23</v>
      </c>
      <c r="B136" s="130" t="s">
        <v>787</v>
      </c>
      <c r="C136" s="174" t="s">
        <v>763</v>
      </c>
      <c r="D136" s="174">
        <v>1</v>
      </c>
      <c r="E136" s="144">
        <v>0</v>
      </c>
      <c r="F136" s="127">
        <f t="shared" si="2"/>
        <v>0</v>
      </c>
      <c r="G136" s="72"/>
      <c r="H136" s="110"/>
    </row>
    <row r="137" spans="1:8" s="73" customFormat="1" ht="20.25" customHeight="1">
      <c r="A137" s="182">
        <v>24</v>
      </c>
      <c r="B137" s="130" t="s">
        <v>788</v>
      </c>
      <c r="C137" s="174" t="s">
        <v>710</v>
      </c>
      <c r="D137" s="174">
        <v>1</v>
      </c>
      <c r="E137" s="144">
        <v>0</v>
      </c>
      <c r="F137" s="127">
        <f t="shared" si="2"/>
        <v>0</v>
      </c>
      <c r="G137" s="72"/>
      <c r="H137" s="110"/>
    </row>
    <row r="138" spans="1:8" s="73" customFormat="1" ht="24">
      <c r="A138" s="182">
        <v>26</v>
      </c>
      <c r="B138" s="130" t="s">
        <v>789</v>
      </c>
      <c r="C138" s="174" t="s">
        <v>1355</v>
      </c>
      <c r="D138" s="174">
        <v>36</v>
      </c>
      <c r="E138" s="144">
        <v>0</v>
      </c>
      <c r="F138" s="127">
        <f t="shared" si="2"/>
        <v>0</v>
      </c>
      <c r="G138" s="72"/>
      <c r="H138" s="110"/>
    </row>
    <row r="139" spans="1:8" s="73" customFormat="1" ht="24">
      <c r="A139" s="182">
        <v>27</v>
      </c>
      <c r="B139" s="130" t="s">
        <v>790</v>
      </c>
      <c r="C139" s="174" t="s">
        <v>1355</v>
      </c>
      <c r="D139" s="174">
        <v>4</v>
      </c>
      <c r="E139" s="144">
        <v>0</v>
      </c>
      <c r="F139" s="127">
        <f t="shared" si="2"/>
        <v>0</v>
      </c>
      <c r="G139" s="72"/>
      <c r="H139" s="110"/>
    </row>
    <row r="140" spans="1:8" s="73" customFormat="1" ht="24">
      <c r="A140" s="182">
        <v>26</v>
      </c>
      <c r="B140" s="130" t="s">
        <v>791</v>
      </c>
      <c r="C140" s="174" t="s">
        <v>1355</v>
      </c>
      <c r="D140" s="174">
        <v>1</v>
      </c>
      <c r="E140" s="144">
        <v>0</v>
      </c>
      <c r="F140" s="127">
        <f>D140*E140</f>
        <v>0</v>
      </c>
      <c r="G140" s="72"/>
      <c r="H140" s="110"/>
    </row>
    <row r="141" spans="1:8" s="73" customFormat="1" ht="15">
      <c r="A141" s="182">
        <v>30</v>
      </c>
      <c r="B141" s="130" t="s">
        <v>792</v>
      </c>
      <c r="C141" s="174" t="s">
        <v>763</v>
      </c>
      <c r="D141" s="174">
        <v>4</v>
      </c>
      <c r="E141" s="144">
        <v>0</v>
      </c>
      <c r="F141" s="127">
        <f t="shared" si="2"/>
        <v>0</v>
      </c>
      <c r="G141" s="72"/>
      <c r="H141" s="110"/>
    </row>
    <row r="142" spans="1:8" s="73" customFormat="1" ht="15">
      <c r="A142" s="182">
        <v>31</v>
      </c>
      <c r="B142" s="130" t="s">
        <v>793</v>
      </c>
      <c r="C142" s="174" t="s">
        <v>763</v>
      </c>
      <c r="D142" s="174">
        <v>4</v>
      </c>
      <c r="E142" s="144">
        <v>0</v>
      </c>
      <c r="F142" s="127">
        <f t="shared" si="2"/>
        <v>0</v>
      </c>
      <c r="G142" s="72"/>
      <c r="H142" s="110"/>
    </row>
    <row r="143" spans="1:8" s="73" customFormat="1" ht="15">
      <c r="A143" s="182">
        <v>32</v>
      </c>
      <c r="B143" s="130" t="s">
        <v>794</v>
      </c>
      <c r="C143" s="174" t="s">
        <v>710</v>
      </c>
      <c r="D143" s="174">
        <v>4</v>
      </c>
      <c r="E143" s="144">
        <v>0</v>
      </c>
      <c r="F143" s="127">
        <f t="shared" si="2"/>
        <v>0</v>
      </c>
      <c r="G143" s="72"/>
      <c r="H143" s="110"/>
    </row>
    <row r="144" spans="1:8" s="73" customFormat="1" ht="24">
      <c r="A144" s="123">
        <v>34</v>
      </c>
      <c r="B144" s="130" t="s">
        <v>795</v>
      </c>
      <c r="C144" s="136" t="s">
        <v>780</v>
      </c>
      <c r="D144" s="136">
        <v>36</v>
      </c>
      <c r="E144" s="144">
        <v>0</v>
      </c>
      <c r="F144" s="127">
        <f t="shared" si="2"/>
        <v>0</v>
      </c>
      <c r="G144" s="72"/>
      <c r="H144" s="110"/>
    </row>
    <row r="145" spans="1:8" s="73" customFormat="1" ht="15">
      <c r="A145" s="123">
        <v>35</v>
      </c>
      <c r="B145" s="130" t="s">
        <v>796</v>
      </c>
      <c r="C145" s="125" t="s">
        <v>780</v>
      </c>
      <c r="D145" s="132">
        <v>4</v>
      </c>
      <c r="E145" s="144">
        <v>0</v>
      </c>
      <c r="F145" s="127">
        <f t="shared" si="2"/>
        <v>0</v>
      </c>
      <c r="G145" s="72"/>
      <c r="H145" s="110"/>
    </row>
    <row r="146" spans="1:8" s="73" customFormat="1" ht="15">
      <c r="A146" s="123">
        <v>36</v>
      </c>
      <c r="B146" s="185" t="s">
        <v>797</v>
      </c>
      <c r="C146" s="125" t="s">
        <v>780</v>
      </c>
      <c r="D146" s="186">
        <v>1</v>
      </c>
      <c r="E146" s="144">
        <v>0</v>
      </c>
      <c r="F146" s="127">
        <f t="shared" si="2"/>
        <v>0</v>
      </c>
      <c r="G146" s="72"/>
      <c r="H146" s="110"/>
    </row>
    <row r="147" spans="1:8" s="73" customFormat="1" ht="24">
      <c r="A147" s="123">
        <v>37</v>
      </c>
      <c r="B147" s="187" t="s">
        <v>798</v>
      </c>
      <c r="C147" s="125" t="s">
        <v>780</v>
      </c>
      <c r="D147" s="132">
        <v>4</v>
      </c>
      <c r="E147" s="144">
        <v>0</v>
      </c>
      <c r="F147" s="127">
        <f t="shared" si="2"/>
        <v>0</v>
      </c>
      <c r="G147" s="72"/>
      <c r="H147" s="110"/>
    </row>
    <row r="148" spans="1:8" s="73" customFormat="1" ht="24">
      <c r="A148" s="123">
        <v>38</v>
      </c>
      <c r="B148" s="130" t="s">
        <v>799</v>
      </c>
      <c r="C148" s="136" t="s">
        <v>780</v>
      </c>
      <c r="D148" s="136">
        <v>1</v>
      </c>
      <c r="E148" s="144">
        <v>0</v>
      </c>
      <c r="F148" s="127">
        <f>D148*E148</f>
        <v>0</v>
      </c>
      <c r="G148" s="72"/>
      <c r="H148" s="110"/>
    </row>
    <row r="149" spans="1:8" s="73" customFormat="1" ht="15">
      <c r="A149" s="123">
        <v>39</v>
      </c>
      <c r="B149" s="156" t="s">
        <v>800</v>
      </c>
      <c r="C149" s="136" t="s">
        <v>780</v>
      </c>
      <c r="D149" s="136">
        <v>46</v>
      </c>
      <c r="E149" s="144">
        <v>0</v>
      </c>
      <c r="F149" s="127">
        <f t="shared" si="2"/>
        <v>0</v>
      </c>
      <c r="G149" s="72"/>
      <c r="H149" s="110"/>
    </row>
    <row r="150" spans="1:8" s="73" customFormat="1" ht="15">
      <c r="A150" s="123">
        <v>40</v>
      </c>
      <c r="B150" s="156" t="s">
        <v>801</v>
      </c>
      <c r="C150" s="136" t="s">
        <v>780</v>
      </c>
      <c r="D150" s="136">
        <v>90</v>
      </c>
      <c r="E150" s="144">
        <v>0</v>
      </c>
      <c r="F150" s="127">
        <f t="shared" si="2"/>
        <v>0</v>
      </c>
      <c r="G150" s="72"/>
      <c r="H150" s="110"/>
    </row>
    <row r="151" spans="1:8" s="73" customFormat="1" ht="15">
      <c r="A151" s="123">
        <v>41</v>
      </c>
      <c r="B151" s="156" t="s">
        <v>802</v>
      </c>
      <c r="C151" s="136" t="s">
        <v>780</v>
      </c>
      <c r="D151" s="136">
        <v>28</v>
      </c>
      <c r="E151" s="144">
        <v>0</v>
      </c>
      <c r="F151" s="127">
        <f>D151*E151</f>
        <v>0</v>
      </c>
      <c r="G151" s="72"/>
      <c r="H151" s="110"/>
    </row>
    <row r="152" spans="1:8" s="73" customFormat="1" ht="15">
      <c r="A152" s="182">
        <v>42</v>
      </c>
      <c r="B152" s="130" t="s">
        <v>803</v>
      </c>
      <c r="C152" s="174" t="s">
        <v>710</v>
      </c>
      <c r="D152" s="174">
        <v>6</v>
      </c>
      <c r="E152" s="144">
        <v>0</v>
      </c>
      <c r="F152" s="127">
        <f t="shared" si="2"/>
        <v>0</v>
      </c>
      <c r="G152" s="72"/>
      <c r="H152" s="110"/>
    </row>
    <row r="153" spans="1:8" s="73" customFormat="1" ht="15">
      <c r="A153" s="182">
        <v>43</v>
      </c>
      <c r="B153" s="130" t="s">
        <v>804</v>
      </c>
      <c r="C153" s="174" t="s">
        <v>710</v>
      </c>
      <c r="D153" s="174">
        <v>2</v>
      </c>
      <c r="E153" s="144">
        <v>0</v>
      </c>
      <c r="F153" s="127">
        <f t="shared" si="2"/>
        <v>0</v>
      </c>
      <c r="G153" s="72"/>
      <c r="H153" s="110"/>
    </row>
    <row r="154" spans="1:8" s="73" customFormat="1" ht="15">
      <c r="A154" s="182">
        <v>44</v>
      </c>
      <c r="B154" s="130" t="s">
        <v>805</v>
      </c>
      <c r="C154" s="174" t="s">
        <v>710</v>
      </c>
      <c r="D154" s="174">
        <v>2</v>
      </c>
      <c r="E154" s="144">
        <v>0</v>
      </c>
      <c r="F154" s="127">
        <f t="shared" si="2"/>
        <v>0</v>
      </c>
      <c r="G154" s="72"/>
      <c r="H154" s="110"/>
    </row>
    <row r="155" spans="1:8" s="73" customFormat="1" ht="15">
      <c r="A155" s="141">
        <v>45</v>
      </c>
      <c r="B155" s="185" t="s">
        <v>806</v>
      </c>
      <c r="C155" s="115" t="s">
        <v>674</v>
      </c>
      <c r="D155" s="186">
        <v>36</v>
      </c>
      <c r="E155" s="144">
        <v>0</v>
      </c>
      <c r="F155" s="145">
        <f t="shared" si="2"/>
        <v>0</v>
      </c>
      <c r="G155" s="72"/>
      <c r="H155" s="110"/>
    </row>
    <row r="156" spans="1:8" s="73" customFormat="1" ht="24">
      <c r="A156" s="141">
        <v>46</v>
      </c>
      <c r="B156" s="185" t="s">
        <v>807</v>
      </c>
      <c r="C156" s="115" t="s">
        <v>319</v>
      </c>
      <c r="D156" s="186">
        <v>24</v>
      </c>
      <c r="E156" s="144">
        <v>0</v>
      </c>
      <c r="F156" s="145">
        <f t="shared" si="2"/>
        <v>0</v>
      </c>
      <c r="G156" s="72"/>
      <c r="H156" s="110"/>
    </row>
    <row r="157" spans="1:8" s="73" customFormat="1" ht="24">
      <c r="A157" s="141">
        <v>47</v>
      </c>
      <c r="B157" s="185" t="s">
        <v>808</v>
      </c>
      <c r="C157" s="115" t="s">
        <v>319</v>
      </c>
      <c r="D157" s="186">
        <v>36</v>
      </c>
      <c r="E157" s="144">
        <v>0</v>
      </c>
      <c r="F157" s="145">
        <f t="shared" si="2"/>
        <v>0</v>
      </c>
      <c r="G157" s="72"/>
      <c r="H157" s="110"/>
    </row>
    <row r="158" spans="1:8" s="73" customFormat="1" ht="24">
      <c r="A158" s="141">
        <v>48</v>
      </c>
      <c r="B158" s="185" t="s">
        <v>809</v>
      </c>
      <c r="C158" s="115" t="s">
        <v>319</v>
      </c>
      <c r="D158" s="186">
        <v>21</v>
      </c>
      <c r="E158" s="144">
        <v>0</v>
      </c>
      <c r="F158" s="145">
        <f t="shared" si="2"/>
        <v>0</v>
      </c>
      <c r="G158" s="72"/>
      <c r="H158" s="110"/>
    </row>
    <row r="159" spans="1:8" s="73" customFormat="1" ht="15">
      <c r="A159" s="123">
        <v>49</v>
      </c>
      <c r="B159" s="130" t="s">
        <v>810</v>
      </c>
      <c r="C159" s="125" t="s">
        <v>319</v>
      </c>
      <c r="D159" s="136">
        <v>36</v>
      </c>
      <c r="E159" s="144">
        <v>0</v>
      </c>
      <c r="F159" s="127">
        <f>D159*E159</f>
        <v>0</v>
      </c>
      <c r="G159" s="72"/>
      <c r="H159" s="110"/>
    </row>
    <row r="160" spans="1:8" s="73" customFormat="1" ht="15">
      <c r="A160" s="141">
        <v>50</v>
      </c>
      <c r="B160" s="185" t="s">
        <v>811</v>
      </c>
      <c r="C160" s="115" t="s">
        <v>319</v>
      </c>
      <c r="D160" s="186">
        <v>24</v>
      </c>
      <c r="E160" s="144">
        <v>0</v>
      </c>
      <c r="F160" s="145">
        <f t="shared" si="2"/>
        <v>0</v>
      </c>
      <c r="G160" s="72"/>
      <c r="H160" s="110"/>
    </row>
    <row r="161" spans="1:8" s="73" customFormat="1" ht="24">
      <c r="A161" s="141">
        <v>51</v>
      </c>
      <c r="B161" s="185" t="s">
        <v>812</v>
      </c>
      <c r="C161" s="115" t="s">
        <v>319</v>
      </c>
      <c r="D161" s="186">
        <v>21</v>
      </c>
      <c r="E161" s="144">
        <v>0</v>
      </c>
      <c r="F161" s="145">
        <f>D161*E161</f>
        <v>0</v>
      </c>
      <c r="G161" s="72"/>
      <c r="H161" s="110"/>
    </row>
    <row r="162" spans="1:8" s="134" customFormat="1" ht="12.75" customHeight="1">
      <c r="A162" s="123">
        <v>52</v>
      </c>
      <c r="B162" s="130" t="s">
        <v>711</v>
      </c>
      <c r="C162" s="125" t="s">
        <v>1523</v>
      </c>
      <c r="D162" s="136">
        <v>24</v>
      </c>
      <c r="E162" s="144">
        <v>0</v>
      </c>
      <c r="F162" s="127">
        <f>D162*E162</f>
        <v>0</v>
      </c>
      <c r="G162" s="72"/>
      <c r="H162" s="110"/>
    </row>
    <row r="163" spans="1:8" s="134" customFormat="1" ht="12.75" customHeight="1">
      <c r="A163" s="123">
        <v>53</v>
      </c>
      <c r="B163" s="130" t="s">
        <v>813</v>
      </c>
      <c r="C163" s="125" t="s">
        <v>1047</v>
      </c>
      <c r="D163" s="136">
        <v>1</v>
      </c>
      <c r="E163" s="144">
        <v>0</v>
      </c>
      <c r="F163" s="127">
        <f>D163*E163</f>
        <v>0</v>
      </c>
      <c r="G163" s="72"/>
      <c r="H163" s="110"/>
    </row>
    <row r="164" spans="1:8" s="73" customFormat="1" ht="15">
      <c r="A164" s="188"/>
      <c r="B164" s="189" t="s">
        <v>717</v>
      </c>
      <c r="C164" s="190"/>
      <c r="D164" s="190"/>
      <c r="E164" s="191"/>
      <c r="F164" s="192">
        <f>SUM(F113:F163)</f>
        <v>0</v>
      </c>
      <c r="G164" s="72"/>
      <c r="H164" s="110"/>
    </row>
    <row r="165" spans="1:8" s="73" customFormat="1" ht="14.25" customHeight="1">
      <c r="A165" s="96"/>
      <c r="B165" s="193"/>
      <c r="C165" s="96"/>
      <c r="D165" s="96"/>
      <c r="E165" s="98"/>
      <c r="F165" s="99"/>
      <c r="G165" s="72"/>
      <c r="H165" s="110"/>
    </row>
    <row r="168" spans="1:7" s="73" customFormat="1" ht="15.75">
      <c r="A168" s="516"/>
      <c r="B168" s="529" t="s">
        <v>657</v>
      </c>
      <c r="C168" s="530"/>
      <c r="D168" s="531"/>
      <c r="E168" s="531"/>
      <c r="F168" s="517"/>
      <c r="G168" s="146"/>
    </row>
    <row r="169" spans="1:7" s="73" customFormat="1" ht="15">
      <c r="A169" s="516"/>
      <c r="B169" s="518"/>
      <c r="C169" s="519"/>
      <c r="D169" s="520"/>
      <c r="E169" s="521"/>
      <c r="F169" s="517"/>
      <c r="G169" s="146"/>
    </row>
    <row r="170" spans="1:7" s="73" customFormat="1" ht="14.25" customHeight="1">
      <c r="A170" s="516"/>
      <c r="B170" s="78" t="s">
        <v>658</v>
      </c>
      <c r="C170" s="522"/>
      <c r="D170" s="520"/>
      <c r="E170" s="521"/>
      <c r="F170" s="517"/>
      <c r="G170" s="146"/>
    </row>
    <row r="171" spans="1:7" s="73" customFormat="1" ht="15">
      <c r="A171" s="516"/>
      <c r="B171" s="78" t="s">
        <v>1156</v>
      </c>
      <c r="C171" s="521"/>
      <c r="D171" s="520"/>
      <c r="E171" s="521"/>
      <c r="F171" s="517"/>
      <c r="G171" s="146"/>
    </row>
    <row r="172" spans="1:7" s="73" customFormat="1" ht="15">
      <c r="A172" s="516"/>
      <c r="B172" s="523" t="s">
        <v>660</v>
      </c>
      <c r="C172" s="521"/>
      <c r="D172" s="520"/>
      <c r="E172" s="81">
        <v>39694</v>
      </c>
      <c r="F172" s="517"/>
      <c r="G172" s="146"/>
    </row>
    <row r="173" spans="1:7" s="73" customFormat="1" ht="25.5">
      <c r="A173" s="82" t="s">
        <v>661</v>
      </c>
      <c r="B173" s="82" t="s">
        <v>662</v>
      </c>
      <c r="C173" s="82" t="s">
        <v>663</v>
      </c>
      <c r="D173" s="83" t="s">
        <v>664</v>
      </c>
      <c r="E173" s="84" t="s">
        <v>665</v>
      </c>
      <c r="F173" s="85" t="s">
        <v>666</v>
      </c>
      <c r="G173" s="72"/>
    </row>
    <row r="174" spans="1:7" s="73" customFormat="1" ht="15">
      <c r="A174" s="86"/>
      <c r="B174" s="87"/>
      <c r="C174" s="88"/>
      <c r="D174" s="88"/>
      <c r="E174" s="88"/>
      <c r="F174" s="89"/>
      <c r="G174" s="72"/>
    </row>
    <row r="175" spans="1:7" s="73" customFormat="1" ht="15">
      <c r="A175" s="86"/>
      <c r="B175" s="87" t="s">
        <v>667</v>
      </c>
      <c r="C175" s="88"/>
      <c r="D175" s="88"/>
      <c r="E175" s="88"/>
      <c r="F175" s="89"/>
      <c r="G175" s="72"/>
    </row>
    <row r="176" spans="1:7" s="73" customFormat="1" ht="15">
      <c r="A176" s="86"/>
      <c r="B176" s="90"/>
      <c r="C176" s="88"/>
      <c r="D176" s="88"/>
      <c r="E176" s="88"/>
      <c r="F176" s="89"/>
      <c r="G176" s="72"/>
    </row>
    <row r="177" spans="1:7" s="73" customFormat="1" ht="15">
      <c r="A177" s="86">
        <v>1</v>
      </c>
      <c r="B177" s="90" t="s">
        <v>1157</v>
      </c>
      <c r="C177" s="88"/>
      <c r="D177" s="88"/>
      <c r="E177" s="88"/>
      <c r="F177" s="89">
        <f>F199</f>
        <v>0</v>
      </c>
      <c r="G177" s="72"/>
    </row>
    <row r="178" spans="1:7" s="73" customFormat="1" ht="15">
      <c r="A178" s="86">
        <v>2</v>
      </c>
      <c r="B178" s="90" t="s">
        <v>1158</v>
      </c>
      <c r="C178" s="88"/>
      <c r="D178" s="88"/>
      <c r="E178" s="88"/>
      <c r="F178" s="89">
        <f>F229</f>
        <v>0</v>
      </c>
      <c r="G178" s="72"/>
    </row>
    <row r="179" spans="1:7" s="73" customFormat="1" ht="15">
      <c r="A179" s="86">
        <v>3</v>
      </c>
      <c r="B179" s="90" t="s">
        <v>1159</v>
      </c>
      <c r="C179" s="88"/>
      <c r="D179" s="88"/>
      <c r="E179" s="88"/>
      <c r="F179" s="89">
        <f>F235</f>
        <v>0</v>
      </c>
      <c r="G179" s="72"/>
    </row>
    <row r="180" spans="1:7" s="73" customFormat="1" ht="15">
      <c r="A180" s="86"/>
      <c r="B180" s="90"/>
      <c r="C180" s="88"/>
      <c r="D180" s="88"/>
      <c r="E180" s="88"/>
      <c r="F180" s="89"/>
      <c r="G180" s="72"/>
    </row>
    <row r="181" spans="1:7" s="73" customFormat="1" ht="23.25" customHeight="1">
      <c r="A181" s="91"/>
      <c r="B181" s="92" t="s">
        <v>1160</v>
      </c>
      <c r="C181" s="93"/>
      <c r="D181" s="93"/>
      <c r="E181" s="94"/>
      <c r="F181" s="95">
        <f>SUM(F177:F179)</f>
        <v>0</v>
      </c>
      <c r="G181" s="72"/>
    </row>
    <row r="182" spans="1:7" s="100" customFormat="1" ht="23.25" customHeight="1">
      <c r="A182" s="96"/>
      <c r="B182" s="97"/>
      <c r="C182" s="96"/>
      <c r="D182" s="96"/>
      <c r="E182" s="98"/>
      <c r="F182" s="99"/>
      <c r="G182" s="72"/>
    </row>
    <row r="183" spans="1:7" s="100" customFormat="1" ht="23.25" customHeight="1">
      <c r="A183" s="96"/>
      <c r="B183" s="97"/>
      <c r="C183" s="96"/>
      <c r="D183" s="96"/>
      <c r="E183" s="98"/>
      <c r="F183" s="99"/>
      <c r="G183" s="72"/>
    </row>
    <row r="184" spans="1:7" s="73" customFormat="1" ht="15">
      <c r="A184" s="101" t="s">
        <v>1161</v>
      </c>
      <c r="B184" s="102" t="s">
        <v>1157</v>
      </c>
      <c r="C184" s="88"/>
      <c r="D184" s="88"/>
      <c r="E184" s="103"/>
      <c r="F184" s="104"/>
      <c r="G184" s="72"/>
    </row>
    <row r="185" spans="1:7" s="111" customFormat="1" ht="8.25" customHeight="1">
      <c r="A185" s="105"/>
      <c r="B185" s="106"/>
      <c r="C185" s="107"/>
      <c r="D185" s="107"/>
      <c r="E185" s="107"/>
      <c r="F185" s="108"/>
      <c r="G185" s="109"/>
    </row>
    <row r="186" spans="1:8" s="117" customFormat="1" ht="15">
      <c r="A186" s="123">
        <v>132301201</v>
      </c>
      <c r="B186" s="130" t="s">
        <v>1162</v>
      </c>
      <c r="C186" s="131" t="s">
        <v>616</v>
      </c>
      <c r="D186" s="159">
        <v>22</v>
      </c>
      <c r="E186" s="129">
        <v>0</v>
      </c>
      <c r="F186" s="127">
        <f>D186*E186</f>
        <v>0</v>
      </c>
      <c r="G186" s="72"/>
      <c r="H186" s="129"/>
    </row>
    <row r="187" spans="1:8" s="117" customFormat="1" ht="15">
      <c r="A187" s="123">
        <v>132301209</v>
      </c>
      <c r="B187" s="130" t="s">
        <v>1163</v>
      </c>
      <c r="C187" s="131" t="s">
        <v>616</v>
      </c>
      <c r="D187" s="159">
        <v>22</v>
      </c>
      <c r="E187" s="129">
        <v>0</v>
      </c>
      <c r="F187" s="127">
        <f>D187*E187</f>
        <v>0</v>
      </c>
      <c r="G187" s="72"/>
      <c r="H187" s="129"/>
    </row>
    <row r="188" spans="1:8" s="117" customFormat="1" ht="15">
      <c r="A188" s="123">
        <v>133301101</v>
      </c>
      <c r="B188" s="130" t="s">
        <v>1164</v>
      </c>
      <c r="C188" s="131" t="s">
        <v>616</v>
      </c>
      <c r="D188" s="159">
        <v>3</v>
      </c>
      <c r="E188" s="129">
        <v>0</v>
      </c>
      <c r="F188" s="127">
        <f>D188*E188</f>
        <v>0</v>
      </c>
      <c r="G188" s="72"/>
      <c r="H188" s="129"/>
    </row>
    <row r="189" spans="1:8" s="117" customFormat="1" ht="15">
      <c r="A189" s="123">
        <v>133301109</v>
      </c>
      <c r="B189" s="130" t="s">
        <v>1165</v>
      </c>
      <c r="C189" s="131" t="s">
        <v>616</v>
      </c>
      <c r="D189" s="159">
        <v>3</v>
      </c>
      <c r="E189" s="129">
        <v>0</v>
      </c>
      <c r="F189" s="127">
        <f>D189*E189</f>
        <v>0</v>
      </c>
      <c r="G189" s="72"/>
      <c r="H189" s="129"/>
    </row>
    <row r="190" spans="1:8" s="117" customFormat="1" ht="15">
      <c r="A190" s="524">
        <v>733001</v>
      </c>
      <c r="B190" s="130" t="s">
        <v>1166</v>
      </c>
      <c r="C190" s="131" t="s">
        <v>710</v>
      </c>
      <c r="D190" s="159">
        <v>1</v>
      </c>
      <c r="E190" s="129">
        <v>0</v>
      </c>
      <c r="F190" s="127">
        <f>D190*E190</f>
        <v>0</v>
      </c>
      <c r="G190" s="72"/>
      <c r="H190" s="129"/>
    </row>
    <row r="191" spans="1:8" s="117" customFormat="1" ht="15">
      <c r="A191" s="123" t="s">
        <v>1167</v>
      </c>
      <c r="B191" s="130" t="s">
        <v>1168</v>
      </c>
      <c r="C191" s="131" t="s">
        <v>1341</v>
      </c>
      <c r="D191" s="159">
        <v>20</v>
      </c>
      <c r="E191" s="129">
        <v>0</v>
      </c>
      <c r="F191" s="127">
        <f aca="true" t="shared" si="3" ref="F191:F197">D191*E191</f>
        <v>0</v>
      </c>
      <c r="G191" s="72"/>
      <c r="H191" s="129"/>
    </row>
    <row r="192" spans="1:8" s="117" customFormat="1" ht="15">
      <c r="A192" s="123" t="s">
        <v>1169</v>
      </c>
      <c r="B192" s="130" t="s">
        <v>1170</v>
      </c>
      <c r="C192" s="131" t="s">
        <v>1341</v>
      </c>
      <c r="D192" s="159">
        <v>20</v>
      </c>
      <c r="E192" s="129">
        <v>0</v>
      </c>
      <c r="F192" s="127">
        <f t="shared" si="3"/>
        <v>0</v>
      </c>
      <c r="G192" s="72"/>
      <c r="H192" s="129"/>
    </row>
    <row r="193" spans="1:8" s="117" customFormat="1" ht="15">
      <c r="A193" s="123" t="s">
        <v>1171</v>
      </c>
      <c r="B193" s="130" t="s">
        <v>1172</v>
      </c>
      <c r="C193" s="131" t="s">
        <v>616</v>
      </c>
      <c r="D193" s="159">
        <v>25</v>
      </c>
      <c r="E193" s="129">
        <v>0</v>
      </c>
      <c r="F193" s="127">
        <f t="shared" si="3"/>
        <v>0</v>
      </c>
      <c r="G193" s="72"/>
      <c r="H193" s="129"/>
    </row>
    <row r="194" spans="1:8" s="117" customFormat="1" ht="15">
      <c r="A194" s="123" t="s">
        <v>1173</v>
      </c>
      <c r="B194" s="130" t="s">
        <v>1174</v>
      </c>
      <c r="C194" s="131" t="s">
        <v>616</v>
      </c>
      <c r="D194" s="159">
        <v>25</v>
      </c>
      <c r="E194" s="129">
        <v>0</v>
      </c>
      <c r="F194" s="127">
        <f t="shared" si="3"/>
        <v>0</v>
      </c>
      <c r="G194" s="72"/>
      <c r="H194" s="129"/>
    </row>
    <row r="195" spans="1:8" s="117" customFormat="1" ht="15">
      <c r="A195" s="141" t="s">
        <v>1333</v>
      </c>
      <c r="B195" s="142" t="s">
        <v>1334</v>
      </c>
      <c r="C195" s="525" t="s">
        <v>616</v>
      </c>
      <c r="D195" s="159">
        <v>25</v>
      </c>
      <c r="E195" s="129">
        <v>0</v>
      </c>
      <c r="F195" s="127">
        <f t="shared" si="3"/>
        <v>0</v>
      </c>
      <c r="G195" s="72"/>
      <c r="H195" s="129"/>
    </row>
    <row r="196" spans="1:8" s="117" customFormat="1" ht="24">
      <c r="A196" s="123" t="s">
        <v>1175</v>
      </c>
      <c r="B196" s="128" t="s">
        <v>1176</v>
      </c>
      <c r="C196" s="131" t="s">
        <v>616</v>
      </c>
      <c r="D196" s="159">
        <v>10</v>
      </c>
      <c r="E196" s="129">
        <v>0</v>
      </c>
      <c r="F196" s="127">
        <f t="shared" si="3"/>
        <v>0</v>
      </c>
      <c r="G196" s="72"/>
      <c r="H196" s="129"/>
    </row>
    <row r="197" spans="1:8" s="117" customFormat="1" ht="15">
      <c r="A197" s="123" t="s">
        <v>1177</v>
      </c>
      <c r="B197" s="128" t="s">
        <v>1178</v>
      </c>
      <c r="C197" s="131" t="s">
        <v>1346</v>
      </c>
      <c r="D197" s="159">
        <v>3</v>
      </c>
      <c r="E197" s="129">
        <v>0</v>
      </c>
      <c r="F197" s="127">
        <f t="shared" si="3"/>
        <v>0</v>
      </c>
      <c r="G197" s="72"/>
      <c r="H197" s="129"/>
    </row>
    <row r="198" spans="1:8" s="134" customFormat="1" ht="12.75" customHeight="1">
      <c r="A198" s="123"/>
      <c r="B198" s="133"/>
      <c r="C198" s="131"/>
      <c r="D198" s="159"/>
      <c r="E198" s="129"/>
      <c r="F198" s="127"/>
      <c r="G198" s="72"/>
      <c r="H198" s="129"/>
    </row>
    <row r="199" spans="1:8" s="117" customFormat="1" ht="15">
      <c r="A199" s="148"/>
      <c r="B199" s="149" t="s">
        <v>717</v>
      </c>
      <c r="C199" s="150"/>
      <c r="D199" s="150"/>
      <c r="E199" s="150"/>
      <c r="F199" s="151">
        <f>SUM(F185:F198)</f>
        <v>0</v>
      </c>
      <c r="G199" s="72"/>
      <c r="H199" s="129"/>
    </row>
    <row r="200" spans="1:8" s="73" customFormat="1" ht="15.75" customHeight="1">
      <c r="A200" s="96"/>
      <c r="B200" s="97"/>
      <c r="C200" s="96"/>
      <c r="D200" s="526"/>
      <c r="E200" s="98"/>
      <c r="F200" s="99"/>
      <c r="G200" s="72"/>
      <c r="H200" s="129"/>
    </row>
    <row r="201" spans="1:8" s="73" customFormat="1" ht="15.75" customHeight="1">
      <c r="A201" s="96"/>
      <c r="B201" s="97"/>
      <c r="C201" s="96"/>
      <c r="D201" s="526"/>
      <c r="E201" s="98"/>
      <c r="F201" s="99"/>
      <c r="G201" s="72"/>
      <c r="H201" s="129"/>
    </row>
    <row r="202" spans="1:8" s="73" customFormat="1" ht="15">
      <c r="A202" s="101" t="s">
        <v>1179</v>
      </c>
      <c r="B202" s="102" t="s">
        <v>1158</v>
      </c>
      <c r="C202" s="88"/>
      <c r="D202" s="527"/>
      <c r="E202" s="103"/>
      <c r="F202" s="104"/>
      <c r="G202" s="72"/>
      <c r="H202" s="129"/>
    </row>
    <row r="203" spans="1:8" s="134" customFormat="1" ht="6.75" customHeight="1">
      <c r="A203" s="105"/>
      <c r="B203" s="152"/>
      <c r="C203" s="153"/>
      <c r="D203" s="528"/>
      <c r="E203" s="154"/>
      <c r="F203" s="155"/>
      <c r="G203" s="72"/>
      <c r="H203" s="129"/>
    </row>
    <row r="204" spans="1:8" s="73" customFormat="1" ht="15">
      <c r="A204" s="123" t="s">
        <v>1180</v>
      </c>
      <c r="B204" s="133" t="s">
        <v>1181</v>
      </c>
      <c r="C204" s="131" t="s">
        <v>616</v>
      </c>
      <c r="D204" s="159">
        <v>2</v>
      </c>
      <c r="E204" s="129">
        <v>0</v>
      </c>
      <c r="F204" s="127">
        <f aca="true" t="shared" si="4" ref="F204:F226">D204*E204</f>
        <v>0</v>
      </c>
      <c r="G204" s="72"/>
      <c r="H204" s="129"/>
    </row>
    <row r="205" spans="1:8" s="73" customFormat="1" ht="15">
      <c r="A205" s="123" t="s">
        <v>1182</v>
      </c>
      <c r="B205" s="133" t="s">
        <v>1183</v>
      </c>
      <c r="C205" s="131" t="s">
        <v>1355</v>
      </c>
      <c r="D205" s="159">
        <v>2</v>
      </c>
      <c r="E205" s="129">
        <v>0</v>
      </c>
      <c r="F205" s="127">
        <f t="shared" si="4"/>
        <v>0</v>
      </c>
      <c r="G205" s="72"/>
      <c r="H205" s="129"/>
    </row>
    <row r="206" spans="1:8" s="73" customFormat="1" ht="24">
      <c r="A206" s="123" t="s">
        <v>1184</v>
      </c>
      <c r="B206" s="90" t="s">
        <v>1185</v>
      </c>
      <c r="C206" s="136" t="s">
        <v>1385</v>
      </c>
      <c r="D206" s="144">
        <v>26</v>
      </c>
      <c r="E206" s="129">
        <v>0</v>
      </c>
      <c r="F206" s="127">
        <f t="shared" si="4"/>
        <v>0</v>
      </c>
      <c r="G206" s="72"/>
      <c r="H206" s="129"/>
    </row>
    <row r="207" spans="1:8" s="73" customFormat="1" ht="24">
      <c r="A207" s="123" t="s">
        <v>1186</v>
      </c>
      <c r="B207" s="90" t="s">
        <v>1187</v>
      </c>
      <c r="C207" s="136" t="s">
        <v>1385</v>
      </c>
      <c r="D207" s="144">
        <v>9</v>
      </c>
      <c r="E207" s="129">
        <v>0</v>
      </c>
      <c r="F207" s="127">
        <f t="shared" si="4"/>
        <v>0</v>
      </c>
      <c r="G207" s="72"/>
      <c r="H207" s="129"/>
    </row>
    <row r="208" spans="1:8" s="73" customFormat="1" ht="24">
      <c r="A208" s="123" t="s">
        <v>1188</v>
      </c>
      <c r="B208" s="90" t="s">
        <v>1189</v>
      </c>
      <c r="C208" s="136" t="s">
        <v>1385</v>
      </c>
      <c r="D208" s="144">
        <v>5</v>
      </c>
      <c r="E208" s="129">
        <v>0</v>
      </c>
      <c r="F208" s="127">
        <f t="shared" si="4"/>
        <v>0</v>
      </c>
      <c r="G208" s="72"/>
      <c r="H208" s="129"/>
    </row>
    <row r="209" spans="1:8" s="73" customFormat="1" ht="15">
      <c r="A209" s="123" t="s">
        <v>1190</v>
      </c>
      <c r="B209" s="90" t="s">
        <v>1191</v>
      </c>
      <c r="C209" s="136" t="s">
        <v>1385</v>
      </c>
      <c r="D209" s="144">
        <v>14</v>
      </c>
      <c r="E209" s="129">
        <v>0</v>
      </c>
      <c r="F209" s="127">
        <f t="shared" si="4"/>
        <v>0</v>
      </c>
      <c r="G209" s="72"/>
      <c r="H209" s="129"/>
    </row>
    <row r="210" spans="1:8" s="73" customFormat="1" ht="24">
      <c r="A210" s="123" t="s">
        <v>1192</v>
      </c>
      <c r="B210" s="90" t="s">
        <v>1193</v>
      </c>
      <c r="C210" s="136" t="s">
        <v>1385</v>
      </c>
      <c r="D210" s="144">
        <v>2</v>
      </c>
      <c r="E210" s="129">
        <v>0</v>
      </c>
      <c r="F210" s="127">
        <f t="shared" si="4"/>
        <v>0</v>
      </c>
      <c r="G210" s="72"/>
      <c r="H210" s="129"/>
    </row>
    <row r="211" spans="1:8" s="73" customFormat="1" ht="24">
      <c r="A211" s="123" t="s">
        <v>1194</v>
      </c>
      <c r="B211" s="90" t="s">
        <v>1195</v>
      </c>
      <c r="C211" s="136" t="s">
        <v>1385</v>
      </c>
      <c r="D211" s="144">
        <v>2</v>
      </c>
      <c r="E211" s="129">
        <v>0</v>
      </c>
      <c r="F211" s="127">
        <f t="shared" si="4"/>
        <v>0</v>
      </c>
      <c r="G211" s="72"/>
      <c r="H211" s="129"/>
    </row>
    <row r="212" spans="1:8" s="73" customFormat="1" ht="15">
      <c r="A212" s="123" t="s">
        <v>1196</v>
      </c>
      <c r="B212" s="90" t="s">
        <v>1197</v>
      </c>
      <c r="C212" s="136" t="s">
        <v>1355</v>
      </c>
      <c r="D212" s="144">
        <v>2</v>
      </c>
      <c r="E212" s="129">
        <v>0</v>
      </c>
      <c r="F212" s="127">
        <f t="shared" si="4"/>
        <v>0</v>
      </c>
      <c r="G212" s="72"/>
      <c r="H212" s="129"/>
    </row>
    <row r="213" spans="1:8" s="73" customFormat="1" ht="15">
      <c r="A213" s="123" t="s">
        <v>1198</v>
      </c>
      <c r="B213" s="90" t="s">
        <v>1199</v>
      </c>
      <c r="C213" s="136" t="s">
        <v>1355</v>
      </c>
      <c r="D213" s="144">
        <v>2</v>
      </c>
      <c r="E213" s="129">
        <v>0</v>
      </c>
      <c r="F213" s="127">
        <f t="shared" si="4"/>
        <v>0</v>
      </c>
      <c r="G213" s="72"/>
      <c r="H213" s="129"/>
    </row>
    <row r="214" spans="1:8" s="73" customFormat="1" ht="24">
      <c r="A214" s="123" t="s">
        <v>1200</v>
      </c>
      <c r="B214" s="90" t="s">
        <v>1201</v>
      </c>
      <c r="C214" s="136" t="s">
        <v>1355</v>
      </c>
      <c r="D214" s="144">
        <v>1</v>
      </c>
      <c r="E214" s="129">
        <v>0</v>
      </c>
      <c r="F214" s="127">
        <f t="shared" si="4"/>
        <v>0</v>
      </c>
      <c r="G214" s="72"/>
      <c r="H214" s="129"/>
    </row>
    <row r="215" spans="1:8" s="73" customFormat="1" ht="15">
      <c r="A215" s="123" t="s">
        <v>1202</v>
      </c>
      <c r="B215" s="90" t="s">
        <v>1203</v>
      </c>
      <c r="C215" s="136" t="s">
        <v>1355</v>
      </c>
      <c r="D215" s="144">
        <v>1</v>
      </c>
      <c r="E215" s="129">
        <v>0</v>
      </c>
      <c r="F215" s="127">
        <f t="shared" si="4"/>
        <v>0</v>
      </c>
      <c r="G215" s="72"/>
      <c r="H215" s="129"/>
    </row>
    <row r="216" spans="1:8" s="73" customFormat="1" ht="24">
      <c r="A216" s="123" t="s">
        <v>1204</v>
      </c>
      <c r="B216" s="90" t="s">
        <v>1205</v>
      </c>
      <c r="C216" s="136" t="s">
        <v>1355</v>
      </c>
      <c r="D216" s="144">
        <v>2</v>
      </c>
      <c r="E216" s="129">
        <v>0</v>
      </c>
      <c r="F216" s="127">
        <f t="shared" si="4"/>
        <v>0</v>
      </c>
      <c r="G216" s="72"/>
      <c r="H216" s="129"/>
    </row>
    <row r="217" spans="1:8" s="73" customFormat="1" ht="15">
      <c r="A217" s="123" t="s">
        <v>1206</v>
      </c>
      <c r="B217" s="90" t="s">
        <v>1207</v>
      </c>
      <c r="C217" s="136" t="s">
        <v>1355</v>
      </c>
      <c r="D217" s="144">
        <v>2</v>
      </c>
      <c r="E217" s="129">
        <v>0</v>
      </c>
      <c r="F217" s="127">
        <f t="shared" si="4"/>
        <v>0</v>
      </c>
      <c r="G217" s="72"/>
      <c r="H217" s="129"/>
    </row>
    <row r="218" spans="1:8" s="73" customFormat="1" ht="24">
      <c r="A218" s="123" t="s">
        <v>1208</v>
      </c>
      <c r="B218" s="90" t="s">
        <v>1209</v>
      </c>
      <c r="C218" s="136" t="s">
        <v>1355</v>
      </c>
      <c r="D218" s="144">
        <v>1</v>
      </c>
      <c r="E218" s="129">
        <v>0</v>
      </c>
      <c r="F218" s="127">
        <f t="shared" si="4"/>
        <v>0</v>
      </c>
      <c r="G218" s="72"/>
      <c r="H218" s="129"/>
    </row>
    <row r="219" spans="1:8" s="73" customFormat="1" ht="24">
      <c r="A219" s="524">
        <v>721001</v>
      </c>
      <c r="B219" s="90" t="s">
        <v>1210</v>
      </c>
      <c r="C219" s="136" t="s">
        <v>1385</v>
      </c>
      <c r="D219" s="144">
        <v>4.5</v>
      </c>
      <c r="E219" s="129">
        <v>0</v>
      </c>
      <c r="F219" s="127">
        <f t="shared" si="4"/>
        <v>0</v>
      </c>
      <c r="G219" s="72"/>
      <c r="H219" s="129"/>
    </row>
    <row r="220" spans="1:8" s="73" customFormat="1" ht="24">
      <c r="A220" s="524">
        <v>721002</v>
      </c>
      <c r="B220" s="90" t="s">
        <v>1211</v>
      </c>
      <c r="C220" s="136" t="s">
        <v>674</v>
      </c>
      <c r="D220" s="144">
        <v>1</v>
      </c>
      <c r="E220" s="129">
        <v>0</v>
      </c>
      <c r="F220" s="127">
        <f t="shared" si="4"/>
        <v>0</v>
      </c>
      <c r="G220" s="72"/>
      <c r="H220" s="129"/>
    </row>
    <row r="221" spans="1:8" s="73" customFormat="1" ht="24">
      <c r="A221" s="123" t="s">
        <v>1212</v>
      </c>
      <c r="B221" s="90" t="s">
        <v>1213</v>
      </c>
      <c r="C221" s="136" t="s">
        <v>1355</v>
      </c>
      <c r="D221" s="144">
        <v>1</v>
      </c>
      <c r="E221" s="129">
        <v>0</v>
      </c>
      <c r="F221" s="127">
        <f t="shared" si="4"/>
        <v>0</v>
      </c>
      <c r="G221" s="72"/>
      <c r="H221" s="129"/>
    </row>
    <row r="222" spans="1:8" s="73" customFormat="1" ht="24">
      <c r="A222" s="123" t="s">
        <v>1214</v>
      </c>
      <c r="B222" s="90" t="s">
        <v>1215</v>
      </c>
      <c r="C222" s="136" t="s">
        <v>1355</v>
      </c>
      <c r="D222" s="144">
        <v>1</v>
      </c>
      <c r="E222" s="129">
        <v>0</v>
      </c>
      <c r="F222" s="127">
        <f t="shared" si="4"/>
        <v>0</v>
      </c>
      <c r="G222" s="72"/>
      <c r="H222" s="129"/>
    </row>
    <row r="223" spans="1:8" s="73" customFormat="1" ht="15">
      <c r="A223" s="123" t="s">
        <v>1216</v>
      </c>
      <c r="B223" s="90" t="s">
        <v>1217</v>
      </c>
      <c r="C223" s="136" t="s">
        <v>1355</v>
      </c>
      <c r="D223" s="144">
        <v>2</v>
      </c>
      <c r="E223" s="129">
        <v>0</v>
      </c>
      <c r="F223" s="127">
        <f t="shared" si="4"/>
        <v>0</v>
      </c>
      <c r="G223" s="72"/>
      <c r="H223" s="129"/>
    </row>
    <row r="224" spans="1:8" s="73" customFormat="1" ht="15">
      <c r="A224" s="123" t="s">
        <v>1218</v>
      </c>
      <c r="B224" s="90" t="s">
        <v>1219</v>
      </c>
      <c r="C224" s="136" t="s">
        <v>1355</v>
      </c>
      <c r="D224" s="144">
        <v>2</v>
      </c>
      <c r="E224" s="129">
        <v>0</v>
      </c>
      <c r="F224" s="127">
        <f t="shared" si="4"/>
        <v>0</v>
      </c>
      <c r="G224" s="72"/>
      <c r="H224" s="129"/>
    </row>
    <row r="225" spans="1:8" s="73" customFormat="1" ht="15">
      <c r="A225" s="123" t="s">
        <v>1220</v>
      </c>
      <c r="B225" s="90" t="s">
        <v>1221</v>
      </c>
      <c r="C225" s="136" t="s">
        <v>1355</v>
      </c>
      <c r="D225" s="144">
        <v>1</v>
      </c>
      <c r="E225" s="129">
        <v>0</v>
      </c>
      <c r="F225" s="127">
        <f t="shared" si="4"/>
        <v>0</v>
      </c>
      <c r="G225" s="72"/>
      <c r="H225" s="129"/>
    </row>
    <row r="226" spans="1:8" s="73" customFormat="1" ht="24">
      <c r="A226" s="123" t="s">
        <v>1222</v>
      </c>
      <c r="B226" s="90" t="s">
        <v>1223</v>
      </c>
      <c r="C226" s="136" t="s">
        <v>616</v>
      </c>
      <c r="D226" s="144">
        <v>1</v>
      </c>
      <c r="E226" s="129">
        <v>0</v>
      </c>
      <c r="F226" s="127">
        <f t="shared" si="4"/>
        <v>0</v>
      </c>
      <c r="G226" s="72"/>
      <c r="H226" s="129"/>
    </row>
    <row r="227" spans="1:8" s="73" customFormat="1" ht="24">
      <c r="A227" s="524">
        <v>271003</v>
      </c>
      <c r="B227" s="90" t="s">
        <v>1224</v>
      </c>
      <c r="C227" s="136" t="s">
        <v>763</v>
      </c>
      <c r="D227" s="144">
        <v>1</v>
      </c>
      <c r="E227" s="129">
        <v>0</v>
      </c>
      <c r="F227" s="127">
        <f>D227*E227</f>
        <v>0</v>
      </c>
      <c r="G227" s="72"/>
      <c r="H227" s="129"/>
    </row>
    <row r="228" spans="1:8" s="73" customFormat="1" ht="15">
      <c r="A228" s="524">
        <v>271005</v>
      </c>
      <c r="B228" s="90" t="s">
        <v>1225</v>
      </c>
      <c r="C228" s="136" t="s">
        <v>763</v>
      </c>
      <c r="D228" s="144">
        <v>2</v>
      </c>
      <c r="E228" s="129">
        <v>0</v>
      </c>
      <c r="F228" s="127">
        <f>D228*E228</f>
        <v>0</v>
      </c>
      <c r="G228" s="72"/>
      <c r="H228" s="129"/>
    </row>
    <row r="229" spans="1:8" s="73" customFormat="1" ht="15">
      <c r="A229" s="148"/>
      <c r="B229" s="149" t="s">
        <v>717</v>
      </c>
      <c r="C229" s="150"/>
      <c r="D229" s="150"/>
      <c r="E229" s="150"/>
      <c r="F229" s="151">
        <f>SUM(F203:F228)</f>
        <v>0</v>
      </c>
      <c r="G229" s="72"/>
      <c r="H229" s="129"/>
    </row>
    <row r="230" spans="1:8" s="73" customFormat="1" ht="14.25" customHeight="1">
      <c r="A230" s="170"/>
      <c r="B230" s="171"/>
      <c r="C230" s="172"/>
      <c r="D230" s="527"/>
      <c r="E230" s="172"/>
      <c r="F230" s="173"/>
      <c r="G230" s="72"/>
      <c r="H230" s="129"/>
    </row>
    <row r="231" spans="1:8" s="73" customFormat="1" ht="15">
      <c r="A231" s="101">
        <v>99</v>
      </c>
      <c r="B231" s="102" t="s">
        <v>1159</v>
      </c>
      <c r="C231" s="88"/>
      <c r="D231" s="527"/>
      <c r="E231" s="103"/>
      <c r="F231" s="104"/>
      <c r="G231" s="72"/>
      <c r="H231" s="129"/>
    </row>
    <row r="232" spans="1:8" s="134" customFormat="1" ht="6.75" customHeight="1">
      <c r="A232" s="105"/>
      <c r="B232" s="152"/>
      <c r="C232" s="153"/>
      <c r="D232" s="528"/>
      <c r="E232" s="154"/>
      <c r="F232" s="155"/>
      <c r="G232" s="72"/>
      <c r="H232" s="129"/>
    </row>
    <row r="233" spans="1:8" s="73" customFormat="1" ht="15">
      <c r="A233" s="123" t="s">
        <v>1226</v>
      </c>
      <c r="B233" s="90" t="s">
        <v>1227</v>
      </c>
      <c r="C233" s="136" t="s">
        <v>1346</v>
      </c>
      <c r="D233" s="144">
        <v>6</v>
      </c>
      <c r="E233" s="136">
        <v>0</v>
      </c>
      <c r="F233" s="127">
        <f>D233*E233</f>
        <v>0</v>
      </c>
      <c r="G233" s="72"/>
      <c r="H233" s="129"/>
    </row>
    <row r="234" spans="1:8" s="73" customFormat="1" ht="15">
      <c r="A234" s="123"/>
      <c r="B234" s="90"/>
      <c r="C234" s="136"/>
      <c r="D234" s="144"/>
      <c r="E234" s="136"/>
      <c r="F234" s="127"/>
      <c r="G234" s="72"/>
      <c r="H234" s="129"/>
    </row>
    <row r="235" spans="1:8" s="73" customFormat="1" ht="15">
      <c r="A235" s="148"/>
      <c r="B235" s="149" t="s">
        <v>717</v>
      </c>
      <c r="C235" s="150"/>
      <c r="D235" s="150"/>
      <c r="E235" s="150"/>
      <c r="F235" s="151">
        <f>SUM(F232:F234)</f>
        <v>0</v>
      </c>
      <c r="G235" s="72"/>
      <c r="H235" s="129"/>
    </row>
  </sheetData>
  <mergeCells count="2">
    <mergeCell ref="B1:F1"/>
    <mergeCell ref="B168:E16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49">
      <selection activeCell="F88" sqref="F88"/>
    </sheetView>
  </sheetViews>
  <sheetFormatPr defaultColWidth="9.33203125" defaultRowHeight="10.5"/>
  <cols>
    <col min="2" max="2" width="45.5" style="0" customWidth="1"/>
  </cols>
  <sheetData>
    <row r="1" spans="1:10" ht="19.5">
      <c r="A1" s="532" t="s">
        <v>936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2:3" s="204" customFormat="1" ht="15.75">
      <c r="B2" s="212" t="s">
        <v>929</v>
      </c>
      <c r="C2" s="196"/>
    </row>
    <row r="3" spans="2:3" s="204" customFormat="1" ht="18">
      <c r="B3" s="203"/>
      <c r="C3" s="196"/>
    </row>
    <row r="4" spans="2:3" s="204" customFormat="1" ht="12.75">
      <c r="B4" s="196" t="s">
        <v>930</v>
      </c>
      <c r="C4" s="205">
        <v>0</v>
      </c>
    </row>
    <row r="5" spans="2:3" s="204" customFormat="1" ht="12.75">
      <c r="B5" s="196"/>
      <c r="C5" s="206"/>
    </row>
    <row r="6" spans="2:3" s="204" customFormat="1" ht="12.75">
      <c r="B6" s="196" t="s">
        <v>931</v>
      </c>
      <c r="C6" s="205">
        <v>0</v>
      </c>
    </row>
    <row r="7" spans="2:5" s="204" customFormat="1" ht="12.75">
      <c r="B7" s="196"/>
      <c r="C7" s="206"/>
      <c r="E7" s="207"/>
    </row>
    <row r="8" spans="2:7" s="204" customFormat="1" ht="12.75">
      <c r="B8" s="196" t="s">
        <v>934</v>
      </c>
      <c r="C8" s="205">
        <v>0</v>
      </c>
      <c r="E8" s="207"/>
      <c r="G8" s="207"/>
    </row>
    <row r="9" spans="2:5" s="204" customFormat="1" ht="12.75">
      <c r="B9" s="196"/>
      <c r="C9" s="206"/>
      <c r="E9" s="207"/>
    </row>
    <row r="10" spans="2:3" s="204" customFormat="1" ht="12.75">
      <c r="B10" s="196" t="s">
        <v>935</v>
      </c>
      <c r="C10" s="205">
        <v>0</v>
      </c>
    </row>
    <row r="11" spans="2:3" s="204" customFormat="1" ht="12.75">
      <c r="B11" s="196"/>
      <c r="C11" s="206"/>
    </row>
    <row r="12" spans="2:3" s="204" customFormat="1" ht="12.75">
      <c r="B12" s="208" t="s">
        <v>932</v>
      </c>
      <c r="C12" s="209">
        <v>0</v>
      </c>
    </row>
    <row r="13" spans="2:3" s="204" customFormat="1" ht="12.75">
      <c r="B13" s="196"/>
      <c r="C13" s="206"/>
    </row>
    <row r="14" spans="2:3" s="204" customFormat="1" ht="12.75">
      <c r="B14" s="196"/>
      <c r="C14" s="196"/>
    </row>
    <row r="15" spans="2:3" s="204" customFormat="1" ht="12.75">
      <c r="B15" s="210" t="s">
        <v>933</v>
      </c>
      <c r="C15" s="211">
        <v>0</v>
      </c>
    </row>
    <row r="17" ht="17.25">
      <c r="A17" s="200" t="s">
        <v>887</v>
      </c>
    </row>
    <row r="18" spans="1:9" s="196" customFormat="1" ht="10.5">
      <c r="A18" s="194"/>
      <c r="B18" s="194"/>
      <c r="C18" s="194"/>
      <c r="D18" s="194"/>
      <c r="E18" s="194"/>
      <c r="F18" s="194"/>
      <c r="G18" s="195"/>
      <c r="H18" s="194"/>
      <c r="I18" s="195"/>
    </row>
    <row r="19" spans="1:10" s="196" customFormat="1" ht="10.5">
      <c r="A19" s="194" t="s">
        <v>814</v>
      </c>
      <c r="B19" s="194" t="s">
        <v>815</v>
      </c>
      <c r="C19" s="194" t="s">
        <v>816</v>
      </c>
      <c r="D19" s="194" t="s">
        <v>816</v>
      </c>
      <c r="E19" s="194" t="s">
        <v>816</v>
      </c>
      <c r="F19" s="194" t="s">
        <v>816</v>
      </c>
      <c r="G19" s="195" t="s">
        <v>817</v>
      </c>
      <c r="H19" s="194" t="s">
        <v>818</v>
      </c>
      <c r="I19" s="195" t="s">
        <v>819</v>
      </c>
      <c r="J19" s="196" t="s">
        <v>820</v>
      </c>
    </row>
    <row r="20" spans="1:10" s="196" customFormat="1" ht="10.5">
      <c r="A20" s="197">
        <v>1</v>
      </c>
      <c r="B20" s="194" t="s">
        <v>821</v>
      </c>
      <c r="C20" s="195">
        <v>0</v>
      </c>
      <c r="D20" s="195">
        <v>25</v>
      </c>
      <c r="E20" s="195"/>
      <c r="F20" s="195"/>
      <c r="G20" s="195"/>
      <c r="H20" s="194" t="s">
        <v>1385</v>
      </c>
      <c r="I20" s="195">
        <v>80</v>
      </c>
      <c r="J20" s="195">
        <f aca="true" t="shared" si="0" ref="J20:J51">C20*I20</f>
        <v>0</v>
      </c>
    </row>
    <row r="21" spans="1:10" s="196" customFormat="1" ht="10.5">
      <c r="A21" s="197">
        <v>2</v>
      </c>
      <c r="B21" s="194" t="s">
        <v>822</v>
      </c>
      <c r="C21" s="195">
        <v>0</v>
      </c>
      <c r="D21" s="195">
        <v>6.75</v>
      </c>
      <c r="E21" s="195">
        <v>56</v>
      </c>
      <c r="F21" s="195">
        <v>19.5</v>
      </c>
      <c r="G21" s="195">
        <v>10.3</v>
      </c>
      <c r="H21" s="194" t="s">
        <v>674</v>
      </c>
      <c r="I21" s="195">
        <v>460</v>
      </c>
      <c r="J21" s="195">
        <f t="shared" si="0"/>
        <v>0</v>
      </c>
    </row>
    <row r="22" spans="1:10" s="196" customFormat="1" ht="10.5">
      <c r="A22" s="197">
        <v>3</v>
      </c>
      <c r="B22" s="194" t="s">
        <v>823</v>
      </c>
      <c r="C22" s="195">
        <v>0</v>
      </c>
      <c r="D22" s="195">
        <v>14.5</v>
      </c>
      <c r="E22" s="195">
        <v>4.1</v>
      </c>
      <c r="F22" s="195">
        <v>48.5</v>
      </c>
      <c r="G22" s="195">
        <v>11.9</v>
      </c>
      <c r="H22" s="194" t="s">
        <v>674</v>
      </c>
      <c r="I22" s="195">
        <v>35</v>
      </c>
      <c r="J22" s="195">
        <f t="shared" si="0"/>
        <v>0</v>
      </c>
    </row>
    <row r="23" spans="1:10" s="196" customFormat="1" ht="10.5">
      <c r="A23" s="197">
        <v>4</v>
      </c>
      <c r="B23" s="194" t="s">
        <v>824</v>
      </c>
      <c r="C23" s="195">
        <v>0</v>
      </c>
      <c r="D23" s="195">
        <v>38</v>
      </c>
      <c r="E23" s="195">
        <v>4.2</v>
      </c>
      <c r="F23" s="195">
        <v>10.1</v>
      </c>
      <c r="G23" s="195">
        <v>20</v>
      </c>
      <c r="H23" s="194" t="s">
        <v>674</v>
      </c>
      <c r="I23" s="195">
        <v>10</v>
      </c>
      <c r="J23" s="195">
        <f t="shared" si="0"/>
        <v>0</v>
      </c>
    </row>
    <row r="24" spans="1:10" s="196" customFormat="1" ht="10.5">
      <c r="A24" s="197">
        <v>5</v>
      </c>
      <c r="B24" s="194" t="s">
        <v>825</v>
      </c>
      <c r="C24" s="195">
        <v>0</v>
      </c>
      <c r="D24" s="195">
        <v>22</v>
      </c>
      <c r="E24" s="195">
        <v>4.4</v>
      </c>
      <c r="F24" s="195"/>
      <c r="G24" s="195">
        <v>20.5</v>
      </c>
      <c r="H24" s="194" t="s">
        <v>674</v>
      </c>
      <c r="I24" s="195">
        <v>95</v>
      </c>
      <c r="J24" s="195">
        <f t="shared" si="0"/>
        <v>0</v>
      </c>
    </row>
    <row r="25" spans="1:10" s="196" customFormat="1" ht="10.5">
      <c r="A25" s="197">
        <v>6</v>
      </c>
      <c r="B25" s="194" t="s">
        <v>826</v>
      </c>
      <c r="C25" s="195">
        <v>0</v>
      </c>
      <c r="D25" s="195">
        <v>27.2</v>
      </c>
      <c r="E25" s="195">
        <v>4.65</v>
      </c>
      <c r="F25" s="195"/>
      <c r="G25" s="195">
        <v>22</v>
      </c>
      <c r="H25" s="194" t="s">
        <v>674</v>
      </c>
      <c r="I25" s="195">
        <v>165</v>
      </c>
      <c r="J25" s="195">
        <f t="shared" si="0"/>
        <v>0</v>
      </c>
    </row>
    <row r="26" spans="1:10" s="196" customFormat="1" ht="10.5">
      <c r="A26" s="197">
        <v>7</v>
      </c>
      <c r="B26" s="194" t="s">
        <v>827</v>
      </c>
      <c r="C26" s="195">
        <v>0</v>
      </c>
      <c r="D26" s="195">
        <v>75.9</v>
      </c>
      <c r="E26" s="195">
        <v>9.7</v>
      </c>
      <c r="F26" s="195"/>
      <c r="G26" s="195">
        <v>34.5</v>
      </c>
      <c r="H26" s="194" t="s">
        <v>674</v>
      </c>
      <c r="I26" s="195">
        <v>5</v>
      </c>
      <c r="J26" s="195">
        <f t="shared" si="0"/>
        <v>0</v>
      </c>
    </row>
    <row r="27" spans="1:10" s="196" customFormat="1" ht="10.5">
      <c r="A27" s="197">
        <v>8</v>
      </c>
      <c r="B27" s="194" t="s">
        <v>828</v>
      </c>
      <c r="C27" s="195">
        <v>0</v>
      </c>
      <c r="D27" s="195">
        <v>616</v>
      </c>
      <c r="E27" s="195">
        <v>10.3</v>
      </c>
      <c r="F27" s="195"/>
      <c r="G27" s="195">
        <v>9.3</v>
      </c>
      <c r="H27" s="194" t="s">
        <v>674</v>
      </c>
      <c r="I27" s="195">
        <v>1</v>
      </c>
      <c r="J27" s="195">
        <f t="shared" si="0"/>
        <v>0</v>
      </c>
    </row>
    <row r="28" spans="1:10" s="196" customFormat="1" ht="10.5">
      <c r="A28" s="197">
        <v>9</v>
      </c>
      <c r="B28" s="194" t="s">
        <v>829</v>
      </c>
      <c r="C28" s="195">
        <v>0</v>
      </c>
      <c r="D28" s="195">
        <v>78.5</v>
      </c>
      <c r="E28" s="195">
        <v>11.9</v>
      </c>
      <c r="F28" s="195"/>
      <c r="G28" s="195">
        <v>2.9</v>
      </c>
      <c r="H28" s="194" t="s">
        <v>674</v>
      </c>
      <c r="I28" s="195">
        <v>10</v>
      </c>
      <c r="J28" s="195">
        <f t="shared" si="0"/>
        <v>0</v>
      </c>
    </row>
    <row r="29" spans="1:10" s="196" customFormat="1" ht="10.5">
      <c r="A29" s="197">
        <v>10</v>
      </c>
      <c r="B29" s="194" t="s">
        <v>830</v>
      </c>
      <c r="C29" s="195">
        <v>0</v>
      </c>
      <c r="D29" s="195">
        <v>25</v>
      </c>
      <c r="E29" s="195"/>
      <c r="F29" s="195"/>
      <c r="G29" s="195"/>
      <c r="H29" s="194" t="s">
        <v>674</v>
      </c>
      <c r="I29" s="195">
        <v>145</v>
      </c>
      <c r="J29" s="195">
        <f t="shared" si="0"/>
        <v>0</v>
      </c>
    </row>
    <row r="30" spans="1:10" s="196" customFormat="1" ht="10.5">
      <c r="A30" s="197">
        <v>11</v>
      </c>
      <c r="B30" s="194" t="s">
        <v>831</v>
      </c>
      <c r="C30" s="195">
        <v>0</v>
      </c>
      <c r="D30" s="195">
        <v>35</v>
      </c>
      <c r="E30" s="195"/>
      <c r="F30" s="195"/>
      <c r="G30" s="195"/>
      <c r="H30" s="194" t="s">
        <v>674</v>
      </c>
      <c r="I30" s="195">
        <v>15</v>
      </c>
      <c r="J30" s="195">
        <f t="shared" si="0"/>
        <v>0</v>
      </c>
    </row>
    <row r="31" spans="1:10" s="196" customFormat="1" ht="10.5">
      <c r="A31" s="197">
        <v>12</v>
      </c>
      <c r="B31" s="194" t="s">
        <v>832</v>
      </c>
      <c r="C31" s="195">
        <v>0</v>
      </c>
      <c r="D31" s="195">
        <v>13</v>
      </c>
      <c r="E31" s="195"/>
      <c r="F31" s="195"/>
      <c r="G31" s="195"/>
      <c r="H31" s="194" t="s">
        <v>674</v>
      </c>
      <c r="I31" s="195">
        <v>60</v>
      </c>
      <c r="J31" s="195">
        <f t="shared" si="0"/>
        <v>0</v>
      </c>
    </row>
    <row r="32" spans="1:10" s="196" customFormat="1" ht="10.5">
      <c r="A32" s="197">
        <v>13</v>
      </c>
      <c r="B32" s="194" t="s">
        <v>833</v>
      </c>
      <c r="C32" s="195">
        <v>0</v>
      </c>
      <c r="D32" s="195">
        <v>550</v>
      </c>
      <c r="E32" s="195"/>
      <c r="F32" s="195"/>
      <c r="G32" s="195"/>
      <c r="H32" s="194" t="s">
        <v>674</v>
      </c>
      <c r="I32" s="195">
        <v>1</v>
      </c>
      <c r="J32" s="195">
        <f t="shared" si="0"/>
        <v>0</v>
      </c>
    </row>
    <row r="33" spans="1:10" s="196" customFormat="1" ht="10.5">
      <c r="A33" s="197">
        <v>14</v>
      </c>
      <c r="B33" s="194" t="s">
        <v>834</v>
      </c>
      <c r="C33" s="195">
        <v>0</v>
      </c>
      <c r="D33" s="195">
        <v>4</v>
      </c>
      <c r="E33" s="195">
        <v>20</v>
      </c>
      <c r="F33" s="195"/>
      <c r="G33" s="195">
        <v>4.65</v>
      </c>
      <c r="H33" s="194" t="s">
        <v>674</v>
      </c>
      <c r="I33" s="195">
        <v>300</v>
      </c>
      <c r="J33" s="195">
        <f t="shared" si="0"/>
        <v>0</v>
      </c>
    </row>
    <row r="34" spans="1:10" s="196" customFormat="1" ht="10.5">
      <c r="A34" s="197">
        <v>15</v>
      </c>
      <c r="B34" s="194" t="s">
        <v>835</v>
      </c>
      <c r="C34" s="195">
        <v>0</v>
      </c>
      <c r="D34" s="195">
        <v>80</v>
      </c>
      <c r="E34" s="195">
        <v>20.5</v>
      </c>
      <c r="F34" s="195"/>
      <c r="G34" s="195">
        <v>13.2</v>
      </c>
      <c r="H34" s="194" t="s">
        <v>674</v>
      </c>
      <c r="I34" s="195">
        <v>70</v>
      </c>
      <c r="J34" s="195">
        <f t="shared" si="0"/>
        <v>0</v>
      </c>
    </row>
    <row r="35" spans="1:10" s="196" customFormat="1" ht="10.5">
      <c r="A35" s="197">
        <v>16</v>
      </c>
      <c r="B35" s="194" t="s">
        <v>836</v>
      </c>
      <c r="C35" s="195">
        <v>0</v>
      </c>
      <c r="D35" s="195">
        <v>90</v>
      </c>
      <c r="E35" s="195">
        <v>22</v>
      </c>
      <c r="F35" s="195"/>
      <c r="G35" s="195">
        <v>15.6</v>
      </c>
      <c r="H35" s="194" t="s">
        <v>674</v>
      </c>
      <c r="I35" s="195">
        <v>55</v>
      </c>
      <c r="J35" s="195">
        <f t="shared" si="0"/>
        <v>0</v>
      </c>
    </row>
    <row r="36" spans="1:10" s="196" customFormat="1" ht="10.5">
      <c r="A36" s="197">
        <v>17</v>
      </c>
      <c r="B36" s="194" t="s">
        <v>837</v>
      </c>
      <c r="C36" s="195">
        <v>0</v>
      </c>
      <c r="D36" s="195">
        <v>90</v>
      </c>
      <c r="E36" s="195">
        <v>34.5</v>
      </c>
      <c r="F36" s="195"/>
      <c r="G36" s="195">
        <v>16.7</v>
      </c>
      <c r="H36" s="194" t="s">
        <v>674</v>
      </c>
      <c r="I36" s="195">
        <v>30</v>
      </c>
      <c r="J36" s="195">
        <f t="shared" si="0"/>
        <v>0</v>
      </c>
    </row>
    <row r="37" spans="1:10" s="196" customFormat="1" ht="10.5">
      <c r="A37" s="197">
        <v>18</v>
      </c>
      <c r="B37" s="194" t="s">
        <v>838</v>
      </c>
      <c r="C37" s="195">
        <v>0</v>
      </c>
      <c r="D37" s="195">
        <v>100</v>
      </c>
      <c r="E37" s="195">
        <v>3.95</v>
      </c>
      <c r="F37" s="195"/>
      <c r="G37" s="195">
        <v>16.7</v>
      </c>
      <c r="H37" s="194" t="s">
        <v>674</v>
      </c>
      <c r="I37" s="195">
        <v>3</v>
      </c>
      <c r="J37" s="195">
        <f t="shared" si="0"/>
        <v>0</v>
      </c>
    </row>
    <row r="38" spans="1:10" s="196" customFormat="1" ht="10.5">
      <c r="A38" s="197">
        <v>19</v>
      </c>
      <c r="B38" s="194" t="s">
        <v>839</v>
      </c>
      <c r="C38" s="195">
        <v>0</v>
      </c>
      <c r="D38" s="195">
        <v>90</v>
      </c>
      <c r="E38" s="195">
        <v>9.3</v>
      </c>
      <c r="F38" s="195"/>
      <c r="G38" s="195">
        <v>21</v>
      </c>
      <c r="H38" s="194" t="s">
        <v>674</v>
      </c>
      <c r="I38" s="195">
        <v>35</v>
      </c>
      <c r="J38" s="195">
        <f t="shared" si="0"/>
        <v>0</v>
      </c>
    </row>
    <row r="39" spans="1:10" s="196" customFormat="1" ht="10.5">
      <c r="A39" s="197">
        <v>20</v>
      </c>
      <c r="B39" s="194" t="s">
        <v>840</v>
      </c>
      <c r="C39" s="195">
        <v>0</v>
      </c>
      <c r="D39" s="195">
        <v>80</v>
      </c>
      <c r="E39" s="195">
        <v>2.9</v>
      </c>
      <c r="F39" s="195"/>
      <c r="G39" s="195">
        <v>21</v>
      </c>
      <c r="H39" s="194" t="s">
        <v>674</v>
      </c>
      <c r="I39" s="195">
        <v>140</v>
      </c>
      <c r="J39" s="195">
        <f t="shared" si="0"/>
        <v>0</v>
      </c>
    </row>
    <row r="40" spans="1:10" s="196" customFormat="1" ht="10.5">
      <c r="A40" s="197">
        <v>21</v>
      </c>
      <c r="B40" s="194" t="s">
        <v>841</v>
      </c>
      <c r="C40" s="195">
        <v>0</v>
      </c>
      <c r="D40" s="195">
        <v>90</v>
      </c>
      <c r="E40" s="195">
        <v>3.25</v>
      </c>
      <c r="F40" s="195"/>
      <c r="G40" s="195">
        <v>21</v>
      </c>
      <c r="H40" s="194" t="s">
        <v>674</v>
      </c>
      <c r="I40" s="195">
        <v>230</v>
      </c>
      <c r="J40" s="195">
        <f t="shared" si="0"/>
        <v>0</v>
      </c>
    </row>
    <row r="41" spans="1:10" s="196" customFormat="1" ht="10.5">
      <c r="A41" s="197">
        <v>22</v>
      </c>
      <c r="B41" s="194" t="s">
        <v>842</v>
      </c>
      <c r="C41" s="195">
        <v>0</v>
      </c>
      <c r="D41" s="195">
        <v>120</v>
      </c>
      <c r="E41" s="195">
        <v>2.9</v>
      </c>
      <c r="F41" s="195"/>
      <c r="G41" s="195">
        <v>21</v>
      </c>
      <c r="H41" s="194" t="s">
        <v>674</v>
      </c>
      <c r="I41" s="195">
        <v>15</v>
      </c>
      <c r="J41" s="195">
        <f t="shared" si="0"/>
        <v>0</v>
      </c>
    </row>
    <row r="42" spans="1:10" s="196" customFormat="1" ht="10.5">
      <c r="A42" s="197">
        <v>23</v>
      </c>
      <c r="B42" s="194" t="s">
        <v>843</v>
      </c>
      <c r="C42" s="195">
        <v>0</v>
      </c>
      <c r="D42" s="195">
        <v>850</v>
      </c>
      <c r="E42" s="195">
        <v>3.25</v>
      </c>
      <c r="F42" s="195"/>
      <c r="G42" s="195">
        <v>21</v>
      </c>
      <c r="H42" s="194" t="s">
        <v>674</v>
      </c>
      <c r="I42" s="195">
        <v>15</v>
      </c>
      <c r="J42" s="195">
        <f t="shared" si="0"/>
        <v>0</v>
      </c>
    </row>
    <row r="43" spans="1:10" s="196" customFormat="1" ht="10.5">
      <c r="A43" s="197">
        <v>24</v>
      </c>
      <c r="B43" s="194" t="s">
        <v>844</v>
      </c>
      <c r="C43" s="195">
        <v>0</v>
      </c>
      <c r="D43" s="195">
        <v>950</v>
      </c>
      <c r="E43" s="195"/>
      <c r="F43" s="195"/>
      <c r="G43" s="195"/>
      <c r="H43" s="194" t="s">
        <v>674</v>
      </c>
      <c r="I43" s="195">
        <v>10</v>
      </c>
      <c r="J43" s="195">
        <f t="shared" si="0"/>
        <v>0</v>
      </c>
    </row>
    <row r="44" spans="1:10" s="196" customFormat="1" ht="10.5">
      <c r="A44" s="197">
        <v>25</v>
      </c>
      <c r="B44" s="194" t="s">
        <v>845</v>
      </c>
      <c r="C44" s="195">
        <v>0</v>
      </c>
      <c r="D44" s="195">
        <v>90</v>
      </c>
      <c r="E44" s="195">
        <v>20.5</v>
      </c>
      <c r="F44" s="195"/>
      <c r="G44" s="195">
        <v>13.2</v>
      </c>
      <c r="H44" s="194" t="s">
        <v>674</v>
      </c>
      <c r="I44" s="195">
        <v>2</v>
      </c>
      <c r="J44" s="195">
        <f t="shared" si="0"/>
        <v>0</v>
      </c>
    </row>
    <row r="45" spans="1:10" s="196" customFormat="1" ht="10.5">
      <c r="A45" s="197">
        <v>26</v>
      </c>
      <c r="B45" s="194" t="s">
        <v>846</v>
      </c>
      <c r="C45" s="195">
        <v>0</v>
      </c>
      <c r="D45" s="195">
        <v>110</v>
      </c>
      <c r="E45" s="195">
        <v>16.7</v>
      </c>
      <c r="F45" s="195"/>
      <c r="G45" s="195">
        <v>49</v>
      </c>
      <c r="H45" s="194" t="s">
        <v>674</v>
      </c>
      <c r="I45" s="195">
        <v>5</v>
      </c>
      <c r="J45" s="195">
        <f t="shared" si="0"/>
        <v>0</v>
      </c>
    </row>
    <row r="46" spans="1:10" s="196" customFormat="1" ht="10.5">
      <c r="A46" s="197">
        <v>27</v>
      </c>
      <c r="B46" s="194" t="s">
        <v>847</v>
      </c>
      <c r="C46" s="195">
        <v>0</v>
      </c>
      <c r="D46" s="195">
        <v>121</v>
      </c>
      <c r="E46" s="195">
        <v>16.7</v>
      </c>
      <c r="F46" s="195"/>
      <c r="G46" s="195">
        <v>58.5</v>
      </c>
      <c r="H46" s="194" t="s">
        <v>674</v>
      </c>
      <c r="I46" s="195">
        <v>2</v>
      </c>
      <c r="J46" s="195">
        <f t="shared" si="0"/>
        <v>0</v>
      </c>
    </row>
    <row r="47" spans="1:10" s="196" customFormat="1" ht="10.5">
      <c r="A47" s="197">
        <v>28</v>
      </c>
      <c r="B47" s="194" t="s">
        <v>848</v>
      </c>
      <c r="C47" s="195">
        <v>0</v>
      </c>
      <c r="D47" s="195">
        <v>1300</v>
      </c>
      <c r="E47" s="194"/>
      <c r="F47" s="194"/>
      <c r="G47" s="195"/>
      <c r="H47" s="194" t="s">
        <v>674</v>
      </c>
      <c r="I47" s="195">
        <v>185</v>
      </c>
      <c r="J47" s="195">
        <f t="shared" si="0"/>
        <v>0</v>
      </c>
    </row>
    <row r="48" spans="1:10" s="196" customFormat="1" ht="10.5">
      <c r="A48" s="197">
        <v>29</v>
      </c>
      <c r="B48" s="194" t="s">
        <v>849</v>
      </c>
      <c r="C48" s="195">
        <v>0</v>
      </c>
      <c r="D48" s="195">
        <v>1050</v>
      </c>
      <c r="E48" s="194"/>
      <c r="F48" s="194"/>
      <c r="G48" s="195"/>
      <c r="H48" s="194" t="s">
        <v>674</v>
      </c>
      <c r="I48" s="195">
        <v>2</v>
      </c>
      <c r="J48" s="195">
        <f t="shared" si="0"/>
        <v>0</v>
      </c>
    </row>
    <row r="49" spans="1:12" s="196" customFormat="1" ht="10.5">
      <c r="A49" s="197">
        <v>30</v>
      </c>
      <c r="B49" s="194" t="s">
        <v>850</v>
      </c>
      <c r="C49" s="195">
        <v>0</v>
      </c>
      <c r="D49" s="195">
        <v>1200</v>
      </c>
      <c r="E49" s="194"/>
      <c r="F49" s="194"/>
      <c r="G49" s="195"/>
      <c r="H49" s="194" t="s">
        <v>674</v>
      </c>
      <c r="I49" s="195">
        <v>4</v>
      </c>
      <c r="J49" s="195">
        <f t="shared" si="0"/>
        <v>0</v>
      </c>
      <c r="L49" s="195"/>
    </row>
    <row r="50" spans="1:12" s="196" customFormat="1" ht="10.5">
      <c r="A50" s="197">
        <v>31</v>
      </c>
      <c r="B50" s="194" t="s">
        <v>851</v>
      </c>
      <c r="C50" s="195">
        <v>0</v>
      </c>
      <c r="D50" s="195">
        <v>350</v>
      </c>
      <c r="E50" s="194"/>
      <c r="F50" s="194"/>
      <c r="G50" s="195"/>
      <c r="H50" s="194" t="s">
        <v>674</v>
      </c>
      <c r="I50" s="195">
        <v>95</v>
      </c>
      <c r="J50" s="195">
        <f t="shared" si="0"/>
        <v>0</v>
      </c>
      <c r="L50" s="195"/>
    </row>
    <row r="51" spans="1:10" s="196" customFormat="1" ht="10.5">
      <c r="A51" s="197">
        <v>32</v>
      </c>
      <c r="B51" s="194" t="s">
        <v>852</v>
      </c>
      <c r="C51" s="195">
        <v>0</v>
      </c>
      <c r="D51" s="195">
        <v>450</v>
      </c>
      <c r="E51" s="194"/>
      <c r="F51" s="194"/>
      <c r="G51" s="195"/>
      <c r="H51" s="194" t="s">
        <v>674</v>
      </c>
      <c r="I51" s="195">
        <v>0</v>
      </c>
      <c r="J51" s="195">
        <f t="shared" si="0"/>
        <v>0</v>
      </c>
    </row>
    <row r="52" spans="1:10" s="196" customFormat="1" ht="10.5">
      <c r="A52" s="197">
        <v>33</v>
      </c>
      <c r="B52" s="194" t="s">
        <v>853</v>
      </c>
      <c r="C52" s="195">
        <v>0</v>
      </c>
      <c r="D52" s="195">
        <v>1250</v>
      </c>
      <c r="E52" s="194"/>
      <c r="F52" s="194"/>
      <c r="G52" s="195"/>
      <c r="H52" s="194" t="s">
        <v>674</v>
      </c>
      <c r="I52" s="195">
        <v>25</v>
      </c>
      <c r="J52" s="195">
        <f aca="true" t="shared" si="1" ref="J52:J82">C52*I52</f>
        <v>0</v>
      </c>
    </row>
    <row r="53" spans="1:10" s="196" customFormat="1" ht="10.5">
      <c r="A53" s="197">
        <v>34</v>
      </c>
      <c r="B53" s="194" t="s">
        <v>854</v>
      </c>
      <c r="C53" s="195">
        <v>0</v>
      </c>
      <c r="D53" s="195">
        <v>950</v>
      </c>
      <c r="E53" s="194"/>
      <c r="F53" s="194"/>
      <c r="G53" s="195"/>
      <c r="H53" s="194" t="s">
        <v>674</v>
      </c>
      <c r="I53" s="195">
        <v>15</v>
      </c>
      <c r="J53" s="195">
        <f t="shared" si="1"/>
        <v>0</v>
      </c>
    </row>
    <row r="54" spans="1:10" s="196" customFormat="1" ht="10.5">
      <c r="A54" s="197">
        <v>35</v>
      </c>
      <c r="B54" s="194" t="s">
        <v>855</v>
      </c>
      <c r="C54" s="195">
        <v>0</v>
      </c>
      <c r="D54" s="195">
        <v>350</v>
      </c>
      <c r="E54" s="194"/>
      <c r="F54" s="194"/>
      <c r="G54" s="195"/>
      <c r="H54" s="194" t="s">
        <v>674</v>
      </c>
      <c r="I54" s="195">
        <v>5</v>
      </c>
      <c r="J54" s="195">
        <f t="shared" si="1"/>
        <v>0</v>
      </c>
    </row>
    <row r="55" spans="1:10" s="196" customFormat="1" ht="10.5">
      <c r="A55" s="197">
        <v>36</v>
      </c>
      <c r="B55" s="194" t="s">
        <v>856</v>
      </c>
      <c r="C55" s="195">
        <v>0</v>
      </c>
      <c r="D55" s="195">
        <v>750</v>
      </c>
      <c r="E55" s="194"/>
      <c r="F55" s="194"/>
      <c r="G55" s="195"/>
      <c r="H55" s="194" t="s">
        <v>674</v>
      </c>
      <c r="I55" s="195">
        <v>3</v>
      </c>
      <c r="J55" s="195">
        <f t="shared" si="1"/>
        <v>0</v>
      </c>
    </row>
    <row r="56" spans="1:10" s="196" customFormat="1" ht="10.5">
      <c r="A56" s="197">
        <v>37</v>
      </c>
      <c r="B56" s="194" t="s">
        <v>857</v>
      </c>
      <c r="C56" s="195">
        <v>0</v>
      </c>
      <c r="D56" s="195">
        <v>850</v>
      </c>
      <c r="E56" s="194"/>
      <c r="F56" s="194"/>
      <c r="G56" s="195"/>
      <c r="H56" s="194" t="s">
        <v>674</v>
      </c>
      <c r="I56" s="195">
        <v>28</v>
      </c>
      <c r="J56" s="195">
        <f t="shared" si="1"/>
        <v>0</v>
      </c>
    </row>
    <row r="57" spans="1:10" s="196" customFormat="1" ht="10.5">
      <c r="A57" s="197">
        <v>38</v>
      </c>
      <c r="B57" s="194" t="s">
        <v>858</v>
      </c>
      <c r="C57" s="195">
        <v>0</v>
      </c>
      <c r="D57" s="195">
        <v>800</v>
      </c>
      <c r="E57" s="194"/>
      <c r="F57" s="194"/>
      <c r="G57" s="195"/>
      <c r="H57" s="194" t="s">
        <v>674</v>
      </c>
      <c r="I57" s="195">
        <v>8</v>
      </c>
      <c r="J57" s="195">
        <f t="shared" si="1"/>
        <v>0</v>
      </c>
    </row>
    <row r="58" spans="1:10" s="196" customFormat="1" ht="10.5">
      <c r="A58" s="197">
        <v>39</v>
      </c>
      <c r="B58" s="194" t="s">
        <v>859</v>
      </c>
      <c r="C58" s="195">
        <v>0</v>
      </c>
      <c r="D58" s="195">
        <v>550</v>
      </c>
      <c r="E58" s="194"/>
      <c r="F58" s="194"/>
      <c r="G58" s="195"/>
      <c r="H58" s="194" t="s">
        <v>674</v>
      </c>
      <c r="I58" s="195">
        <v>60</v>
      </c>
      <c r="J58" s="195">
        <f t="shared" si="1"/>
        <v>0</v>
      </c>
    </row>
    <row r="59" spans="1:10" s="196" customFormat="1" ht="10.5">
      <c r="A59" s="197">
        <v>40</v>
      </c>
      <c r="B59" s="194" t="s">
        <v>860</v>
      </c>
      <c r="C59" s="195">
        <v>0</v>
      </c>
      <c r="D59" s="195">
        <v>1100</v>
      </c>
      <c r="E59" s="194"/>
      <c r="F59" s="194"/>
      <c r="G59" s="195"/>
      <c r="H59" s="194" t="s">
        <v>674</v>
      </c>
      <c r="I59" s="195">
        <v>20</v>
      </c>
      <c r="J59" s="195">
        <f t="shared" si="1"/>
        <v>0</v>
      </c>
    </row>
    <row r="60" spans="1:10" s="196" customFormat="1" ht="10.5">
      <c r="A60" s="197">
        <v>41</v>
      </c>
      <c r="B60" s="194" t="s">
        <v>861</v>
      </c>
      <c r="C60" s="195">
        <v>0</v>
      </c>
      <c r="D60" s="195">
        <v>7.5</v>
      </c>
      <c r="E60" s="195">
        <v>24.5</v>
      </c>
      <c r="F60" s="195"/>
      <c r="G60" s="195">
        <v>3.3</v>
      </c>
      <c r="H60" s="194" t="s">
        <v>674</v>
      </c>
      <c r="I60" s="195">
        <v>110</v>
      </c>
      <c r="J60" s="195">
        <f t="shared" si="1"/>
        <v>0</v>
      </c>
    </row>
    <row r="61" spans="1:10" s="196" customFormat="1" ht="10.5">
      <c r="A61" s="197">
        <v>42</v>
      </c>
      <c r="B61" s="194" t="s">
        <v>862</v>
      </c>
      <c r="C61" s="195">
        <v>0</v>
      </c>
      <c r="D61" s="195">
        <v>35</v>
      </c>
      <c r="E61" s="195">
        <v>30</v>
      </c>
      <c r="F61" s="195"/>
      <c r="G61" s="195">
        <v>3.65</v>
      </c>
      <c r="H61" s="194" t="s">
        <v>674</v>
      </c>
      <c r="I61" s="195">
        <v>85</v>
      </c>
      <c r="J61" s="195">
        <f t="shared" si="1"/>
        <v>0</v>
      </c>
    </row>
    <row r="62" spans="1:10" s="196" customFormat="1" ht="10.5">
      <c r="A62" s="197">
        <v>43</v>
      </c>
      <c r="B62" s="194" t="s">
        <v>863</v>
      </c>
      <c r="C62" s="195">
        <v>0</v>
      </c>
      <c r="D62" s="195">
        <v>38</v>
      </c>
      <c r="E62" s="195">
        <v>30</v>
      </c>
      <c r="F62" s="195"/>
      <c r="G62" s="195">
        <v>3.65</v>
      </c>
      <c r="H62" s="194" t="s">
        <v>674</v>
      </c>
      <c r="I62" s="195">
        <v>425</v>
      </c>
      <c r="J62" s="195">
        <f t="shared" si="1"/>
        <v>0</v>
      </c>
    </row>
    <row r="63" spans="1:10" s="196" customFormat="1" ht="10.5">
      <c r="A63" s="197">
        <v>44</v>
      </c>
      <c r="B63" s="194" t="s">
        <v>864</v>
      </c>
      <c r="C63" s="195">
        <v>0</v>
      </c>
      <c r="D63" s="195">
        <v>10.4</v>
      </c>
      <c r="E63" s="195">
        <v>27.5</v>
      </c>
      <c r="F63" s="194"/>
      <c r="G63" s="195"/>
      <c r="H63" s="194" t="s">
        <v>674</v>
      </c>
      <c r="I63" s="195">
        <v>510</v>
      </c>
      <c r="J63" s="195">
        <f t="shared" si="1"/>
        <v>0</v>
      </c>
    </row>
    <row r="64" spans="1:10" s="196" customFormat="1" ht="10.5">
      <c r="A64" s="197">
        <v>45</v>
      </c>
      <c r="B64" s="194" t="s">
        <v>865</v>
      </c>
      <c r="C64" s="195">
        <v>0</v>
      </c>
      <c r="D64" s="195">
        <v>8</v>
      </c>
      <c r="E64" s="194"/>
      <c r="F64" s="194"/>
      <c r="G64" s="195"/>
      <c r="H64" s="194" t="s">
        <v>674</v>
      </c>
      <c r="I64" s="195">
        <v>570</v>
      </c>
      <c r="J64" s="195">
        <f t="shared" si="1"/>
        <v>0</v>
      </c>
    </row>
    <row r="65" spans="1:12" s="196" customFormat="1" ht="10.5">
      <c r="A65" s="197">
        <v>46</v>
      </c>
      <c r="B65" s="194" t="s">
        <v>866</v>
      </c>
      <c r="C65" s="195">
        <v>0</v>
      </c>
      <c r="D65" s="195">
        <v>35</v>
      </c>
      <c r="E65" s="194"/>
      <c r="F65" s="194"/>
      <c r="G65" s="195"/>
      <c r="H65" s="194" t="s">
        <v>674</v>
      </c>
      <c r="I65" s="195">
        <v>317</v>
      </c>
      <c r="J65" s="195">
        <f t="shared" si="1"/>
        <v>0</v>
      </c>
      <c r="L65" s="195"/>
    </row>
    <row r="66" spans="1:10" s="196" customFormat="1" ht="10.5">
      <c r="A66" s="197">
        <v>47</v>
      </c>
      <c r="B66" s="194" t="s">
        <v>867</v>
      </c>
      <c r="C66" s="195">
        <v>0</v>
      </c>
      <c r="D66" s="195">
        <v>15.9</v>
      </c>
      <c r="E66" s="195">
        <v>46.5</v>
      </c>
      <c r="F66" s="194"/>
      <c r="G66" s="195"/>
      <c r="H66" s="194" t="s">
        <v>674</v>
      </c>
      <c r="I66" s="195">
        <v>10</v>
      </c>
      <c r="J66" s="195">
        <f t="shared" si="1"/>
        <v>0</v>
      </c>
    </row>
    <row r="67" spans="1:10" s="196" customFormat="1" ht="10.5">
      <c r="A67" s="197">
        <v>48</v>
      </c>
      <c r="B67" s="194" t="s">
        <v>868</v>
      </c>
      <c r="C67" s="195">
        <v>0</v>
      </c>
      <c r="D67" s="195">
        <v>9.5</v>
      </c>
      <c r="E67" s="195">
        <v>305</v>
      </c>
      <c r="F67" s="194"/>
      <c r="G67" s="195"/>
      <c r="H67" s="194" t="s">
        <v>674</v>
      </c>
      <c r="I67" s="195">
        <v>5</v>
      </c>
      <c r="J67" s="195">
        <f t="shared" si="1"/>
        <v>0</v>
      </c>
    </row>
    <row r="68" spans="1:12" s="196" customFormat="1" ht="10.5">
      <c r="A68" s="197">
        <v>49</v>
      </c>
      <c r="B68" s="194" t="s">
        <v>869</v>
      </c>
      <c r="C68" s="195">
        <v>0</v>
      </c>
      <c r="D68" s="195">
        <v>95</v>
      </c>
      <c r="E68" s="195">
        <v>48</v>
      </c>
      <c r="F68" s="194"/>
      <c r="G68" s="195"/>
      <c r="H68" s="194" t="s">
        <v>1385</v>
      </c>
      <c r="I68" s="195">
        <v>30</v>
      </c>
      <c r="J68" s="195">
        <f t="shared" si="1"/>
        <v>0</v>
      </c>
      <c r="L68" s="195"/>
    </row>
    <row r="69" spans="1:12" s="196" customFormat="1" ht="10.5">
      <c r="A69" s="197">
        <v>50</v>
      </c>
      <c r="B69" s="194" t="s">
        <v>870</v>
      </c>
      <c r="C69" s="195">
        <v>0</v>
      </c>
      <c r="D69" s="195">
        <v>7.05</v>
      </c>
      <c r="E69" s="194"/>
      <c r="F69" s="194"/>
      <c r="G69" s="195"/>
      <c r="H69" s="194" t="s">
        <v>1385</v>
      </c>
      <c r="I69" s="195">
        <v>65</v>
      </c>
      <c r="J69" s="195">
        <f t="shared" si="1"/>
        <v>0</v>
      </c>
      <c r="L69" s="195"/>
    </row>
    <row r="70" spans="1:12" s="196" customFormat="1" ht="10.5">
      <c r="A70" s="197">
        <v>51</v>
      </c>
      <c r="B70" s="194" t="s">
        <v>871</v>
      </c>
      <c r="C70" s="195">
        <v>0</v>
      </c>
      <c r="D70" s="195">
        <v>10.94</v>
      </c>
      <c r="E70" s="194"/>
      <c r="F70" s="194"/>
      <c r="G70" s="195"/>
      <c r="H70" s="194" t="s">
        <v>1385</v>
      </c>
      <c r="I70" s="195">
        <v>200</v>
      </c>
      <c r="J70" s="195">
        <f t="shared" si="1"/>
        <v>0</v>
      </c>
      <c r="L70" s="195"/>
    </row>
    <row r="71" spans="1:10" s="196" customFormat="1" ht="10.5">
      <c r="A71" s="197">
        <v>52</v>
      </c>
      <c r="B71" s="194" t="s">
        <v>872</v>
      </c>
      <c r="C71" s="195">
        <v>0</v>
      </c>
      <c r="D71" s="195">
        <v>17.39</v>
      </c>
      <c r="E71" s="194"/>
      <c r="F71" s="194"/>
      <c r="G71" s="195"/>
      <c r="H71" s="194" t="s">
        <v>1385</v>
      </c>
      <c r="I71" s="195">
        <v>190</v>
      </c>
      <c r="J71" s="195">
        <f t="shared" si="1"/>
        <v>0</v>
      </c>
    </row>
    <row r="72" spans="1:10" s="196" customFormat="1" ht="10.5">
      <c r="A72" s="197">
        <v>53</v>
      </c>
      <c r="B72" s="194" t="s">
        <v>873</v>
      </c>
      <c r="C72" s="195">
        <v>0</v>
      </c>
      <c r="D72" s="195">
        <v>11.7</v>
      </c>
      <c r="E72" s="195">
        <v>14.5</v>
      </c>
      <c r="F72" s="194"/>
      <c r="G72" s="195"/>
      <c r="H72" s="194" t="s">
        <v>1385</v>
      </c>
      <c r="I72" s="195">
        <v>1375</v>
      </c>
      <c r="J72" s="195">
        <f t="shared" si="1"/>
        <v>0</v>
      </c>
    </row>
    <row r="73" spans="1:10" s="196" customFormat="1" ht="10.5">
      <c r="A73" s="197">
        <v>54</v>
      </c>
      <c r="B73" s="194" t="s">
        <v>874</v>
      </c>
      <c r="C73" s="195">
        <v>0</v>
      </c>
      <c r="D73" s="195">
        <v>11.7</v>
      </c>
      <c r="E73" s="195">
        <v>3.2</v>
      </c>
      <c r="F73" s="194"/>
      <c r="G73" s="195"/>
      <c r="H73" s="194" t="s">
        <v>1385</v>
      </c>
      <c r="I73" s="195">
        <v>3520</v>
      </c>
      <c r="J73" s="195">
        <f t="shared" si="1"/>
        <v>0</v>
      </c>
    </row>
    <row r="74" spans="1:10" s="196" customFormat="1" ht="10.5">
      <c r="A74" s="197">
        <v>55</v>
      </c>
      <c r="B74" s="194" t="s">
        <v>875</v>
      </c>
      <c r="C74" s="195">
        <v>0</v>
      </c>
      <c r="D74" s="195">
        <v>17.9</v>
      </c>
      <c r="E74" s="195">
        <v>3.2</v>
      </c>
      <c r="F74" s="194"/>
      <c r="G74" s="195"/>
      <c r="H74" s="194" t="s">
        <v>1385</v>
      </c>
      <c r="I74" s="195">
        <v>4235</v>
      </c>
      <c r="J74" s="195">
        <f t="shared" si="1"/>
        <v>0</v>
      </c>
    </row>
    <row r="75" spans="1:10" s="196" customFormat="1" ht="10.5">
      <c r="A75" s="197">
        <v>56</v>
      </c>
      <c r="B75" s="194" t="s">
        <v>876</v>
      </c>
      <c r="C75" s="195">
        <v>0</v>
      </c>
      <c r="D75" s="195">
        <v>31.2</v>
      </c>
      <c r="E75" s="195">
        <v>3.2</v>
      </c>
      <c r="F75" s="194"/>
      <c r="G75" s="195"/>
      <c r="H75" s="194" t="s">
        <v>1385</v>
      </c>
      <c r="I75" s="195">
        <v>230</v>
      </c>
      <c r="J75" s="195">
        <f t="shared" si="1"/>
        <v>0</v>
      </c>
    </row>
    <row r="76" spans="1:10" s="196" customFormat="1" ht="10.5">
      <c r="A76" s="197">
        <v>57</v>
      </c>
      <c r="B76" s="194" t="s">
        <v>877</v>
      </c>
      <c r="C76" s="195">
        <v>0</v>
      </c>
      <c r="D76" s="195">
        <v>52.5</v>
      </c>
      <c r="E76" s="195">
        <v>3.3</v>
      </c>
      <c r="F76" s="194"/>
      <c r="G76" s="195"/>
      <c r="H76" s="194" t="s">
        <v>1385</v>
      </c>
      <c r="I76" s="195">
        <v>180</v>
      </c>
      <c r="J76" s="195">
        <f t="shared" si="1"/>
        <v>0</v>
      </c>
    </row>
    <row r="77" spans="1:10" s="196" customFormat="1" ht="10.5">
      <c r="A77" s="197">
        <v>58</v>
      </c>
      <c r="B77" s="194" t="s">
        <v>878</v>
      </c>
      <c r="C77" s="195">
        <v>0</v>
      </c>
      <c r="D77" s="195">
        <v>69</v>
      </c>
      <c r="E77" s="195">
        <v>3.3</v>
      </c>
      <c r="F77" s="194"/>
      <c r="G77" s="195"/>
      <c r="H77" s="194" t="s">
        <v>1385</v>
      </c>
      <c r="I77" s="195">
        <v>190</v>
      </c>
      <c r="J77" s="195">
        <f t="shared" si="1"/>
        <v>0</v>
      </c>
    </row>
    <row r="78" spans="1:10" s="196" customFormat="1" ht="10.5">
      <c r="A78" s="197">
        <v>59</v>
      </c>
      <c r="B78" s="194" t="s">
        <v>879</v>
      </c>
      <c r="C78" s="195">
        <v>0</v>
      </c>
      <c r="D78" s="195">
        <v>16900</v>
      </c>
      <c r="E78" s="194"/>
      <c r="F78" s="194"/>
      <c r="G78" s="195"/>
      <c r="H78" s="194" t="s">
        <v>674</v>
      </c>
      <c r="I78" s="195">
        <v>1</v>
      </c>
      <c r="J78" s="195">
        <f t="shared" si="1"/>
        <v>0</v>
      </c>
    </row>
    <row r="79" spans="1:10" s="196" customFormat="1" ht="10.5">
      <c r="A79" s="197">
        <v>60</v>
      </c>
      <c r="B79" s="194" t="s">
        <v>880</v>
      </c>
      <c r="C79" s="195">
        <v>0</v>
      </c>
      <c r="D79" s="195">
        <v>18500</v>
      </c>
      <c r="E79" s="194"/>
      <c r="F79" s="194"/>
      <c r="G79" s="195"/>
      <c r="H79" s="194" t="s">
        <v>674</v>
      </c>
      <c r="I79" s="195">
        <v>1</v>
      </c>
      <c r="J79" s="195">
        <f t="shared" si="1"/>
        <v>0</v>
      </c>
    </row>
    <row r="80" spans="1:10" s="196" customFormat="1" ht="10.5">
      <c r="A80" s="197">
        <v>61</v>
      </c>
      <c r="B80" s="194" t="s">
        <v>881</v>
      </c>
      <c r="C80" s="195">
        <v>0</v>
      </c>
      <c r="D80" s="195">
        <v>15900</v>
      </c>
      <c r="E80" s="194"/>
      <c r="F80" s="194"/>
      <c r="G80" s="195"/>
      <c r="H80" s="194" t="s">
        <v>674</v>
      </c>
      <c r="I80" s="195">
        <v>1</v>
      </c>
      <c r="J80" s="195">
        <f t="shared" si="1"/>
        <v>0</v>
      </c>
    </row>
    <row r="81" spans="1:10" s="196" customFormat="1" ht="10.5">
      <c r="A81" s="197">
        <v>62</v>
      </c>
      <c r="B81" s="194" t="s">
        <v>882</v>
      </c>
      <c r="C81" s="195">
        <v>0</v>
      </c>
      <c r="D81" s="195">
        <v>15900</v>
      </c>
      <c r="E81" s="194"/>
      <c r="F81" s="194"/>
      <c r="G81" s="195"/>
      <c r="H81" s="194" t="s">
        <v>674</v>
      </c>
      <c r="I81" s="195">
        <v>1</v>
      </c>
      <c r="J81" s="195">
        <f t="shared" si="1"/>
        <v>0</v>
      </c>
    </row>
    <row r="82" spans="1:10" s="196" customFormat="1" ht="10.5">
      <c r="A82" s="197">
        <v>63</v>
      </c>
      <c r="B82" s="194" t="s">
        <v>883</v>
      </c>
      <c r="C82" s="195">
        <v>0</v>
      </c>
      <c r="D82" s="195">
        <v>14500</v>
      </c>
      <c r="E82" s="194"/>
      <c r="F82" s="194"/>
      <c r="G82" s="195"/>
      <c r="H82" s="194" t="s">
        <v>674</v>
      </c>
      <c r="I82" s="195">
        <v>1</v>
      </c>
      <c r="J82" s="195">
        <f t="shared" si="1"/>
        <v>0</v>
      </c>
    </row>
    <row r="83" spans="1:10" s="196" customFormat="1" ht="10.5">
      <c r="A83" s="197"/>
      <c r="B83" s="194"/>
      <c r="C83" s="194"/>
      <c r="D83" s="195"/>
      <c r="E83" s="194"/>
      <c r="F83" s="194"/>
      <c r="G83" s="195"/>
      <c r="H83" s="194"/>
      <c r="I83" s="195"/>
      <c r="J83" s="195"/>
    </row>
    <row r="84" spans="1:10" s="196" customFormat="1" ht="12.75">
      <c r="A84" s="197"/>
      <c r="B84" s="198" t="s">
        <v>884</v>
      </c>
      <c r="C84" s="198"/>
      <c r="D84" s="195"/>
      <c r="E84" s="194"/>
      <c r="F84" s="194"/>
      <c r="G84" s="195"/>
      <c r="H84" s="194"/>
      <c r="I84" s="195"/>
      <c r="J84" s="199">
        <f>SUM(J20:J83)</f>
        <v>0</v>
      </c>
    </row>
    <row r="85" spans="1:10" s="196" customFormat="1" ht="12.75">
      <c r="A85" s="194"/>
      <c r="B85" s="198" t="s">
        <v>937</v>
      </c>
      <c r="C85" s="198"/>
      <c r="D85" s="194"/>
      <c r="E85" s="194"/>
      <c r="F85" s="194"/>
      <c r="G85" s="195"/>
      <c r="H85" s="194"/>
      <c r="I85" s="195"/>
      <c r="J85" s="199"/>
    </row>
    <row r="86" spans="1:10" s="196" customFormat="1" ht="12.75">
      <c r="A86" s="194"/>
      <c r="B86" s="198" t="s">
        <v>885</v>
      </c>
      <c r="C86" s="198"/>
      <c r="D86" s="194"/>
      <c r="E86" s="194"/>
      <c r="F86" s="194"/>
      <c r="G86" s="195"/>
      <c r="H86" s="194"/>
      <c r="I86" s="195"/>
      <c r="J86" s="199"/>
    </row>
    <row r="87" spans="1:10" s="196" customFormat="1" ht="12.75">
      <c r="A87" s="194"/>
      <c r="B87" s="198" t="s">
        <v>938</v>
      </c>
      <c r="C87" s="198"/>
      <c r="D87" s="194"/>
      <c r="E87" s="194"/>
      <c r="F87" s="194"/>
      <c r="G87" s="195"/>
      <c r="H87" s="194"/>
      <c r="I87" s="195"/>
      <c r="J87" s="199"/>
    </row>
    <row r="88" spans="1:10" s="196" customFormat="1" ht="12.75">
      <c r="A88" s="194"/>
      <c r="B88" s="198" t="s">
        <v>886</v>
      </c>
      <c r="C88" s="198"/>
      <c r="D88" s="194"/>
      <c r="E88" s="194"/>
      <c r="F88" s="194"/>
      <c r="G88" s="195"/>
      <c r="H88" s="194"/>
      <c r="I88" s="195"/>
      <c r="J88" s="199"/>
    </row>
    <row r="93" spans="1:9" s="196" customFormat="1" ht="17.25">
      <c r="A93" s="200" t="s">
        <v>928</v>
      </c>
      <c r="B93" s="194"/>
      <c r="C93" s="194"/>
      <c r="D93" s="194"/>
      <c r="E93" s="194"/>
      <c r="F93" s="194"/>
      <c r="G93" s="195"/>
      <c r="H93" s="194"/>
      <c r="I93" s="195"/>
    </row>
    <row r="94" spans="1:9" s="196" customFormat="1" ht="10.5" customHeight="1">
      <c r="A94" s="200"/>
      <c r="B94" s="194"/>
      <c r="C94" s="194"/>
      <c r="D94" s="194"/>
      <c r="E94" s="194"/>
      <c r="F94" s="194"/>
      <c r="G94" s="195"/>
      <c r="H94" s="194"/>
      <c r="I94" s="195"/>
    </row>
    <row r="95" spans="1:10" s="196" customFormat="1" ht="10.5">
      <c r="A95" s="194" t="s">
        <v>814</v>
      </c>
      <c r="B95" s="194" t="s">
        <v>815</v>
      </c>
      <c r="C95" s="194" t="s">
        <v>816</v>
      </c>
      <c r="D95" s="194" t="s">
        <v>816</v>
      </c>
      <c r="E95" s="194" t="s">
        <v>816</v>
      </c>
      <c r="F95" s="194" t="s">
        <v>816</v>
      </c>
      <c r="G95" s="195" t="s">
        <v>817</v>
      </c>
      <c r="H95" s="194" t="s">
        <v>818</v>
      </c>
      <c r="I95" s="195" t="s">
        <v>819</v>
      </c>
      <c r="J95" s="196" t="s">
        <v>820</v>
      </c>
    </row>
    <row r="96" spans="1:10" s="196" customFormat="1" ht="10.5">
      <c r="A96" s="197">
        <v>1</v>
      </c>
      <c r="B96" s="194" t="s">
        <v>888</v>
      </c>
      <c r="C96" s="195">
        <v>0</v>
      </c>
      <c r="D96" s="195">
        <v>420</v>
      </c>
      <c r="E96" s="195">
        <v>60</v>
      </c>
      <c r="F96" s="195">
        <v>60</v>
      </c>
      <c r="G96" s="195">
        <v>56</v>
      </c>
      <c r="H96" s="194" t="s">
        <v>674</v>
      </c>
      <c r="I96" s="195">
        <v>1</v>
      </c>
      <c r="J96" s="195">
        <f aca="true" t="shared" si="2" ref="J96:J140">C96*I96</f>
        <v>0</v>
      </c>
    </row>
    <row r="97" spans="1:10" s="196" customFormat="1" ht="10.5">
      <c r="A97" s="197">
        <v>2</v>
      </c>
      <c r="B97" s="194" t="s">
        <v>889</v>
      </c>
      <c r="C97" s="195">
        <v>0</v>
      </c>
      <c r="D97" s="195">
        <v>210</v>
      </c>
      <c r="E97" s="195">
        <v>56</v>
      </c>
      <c r="F97" s="195">
        <v>4.35</v>
      </c>
      <c r="G97" s="195">
        <v>60</v>
      </c>
      <c r="H97" s="194" t="s">
        <v>674</v>
      </c>
      <c r="I97" s="195">
        <v>15</v>
      </c>
      <c r="J97" s="195">
        <f t="shared" si="2"/>
        <v>0</v>
      </c>
    </row>
    <row r="98" spans="1:10" s="196" customFormat="1" ht="10.5">
      <c r="A98" s="197">
        <v>3</v>
      </c>
      <c r="B98" s="194" t="s">
        <v>890</v>
      </c>
      <c r="C98" s="195">
        <v>0</v>
      </c>
      <c r="D98" s="195">
        <v>105</v>
      </c>
      <c r="E98" s="195">
        <v>56</v>
      </c>
      <c r="F98" s="195">
        <v>28</v>
      </c>
      <c r="G98" s="195">
        <v>8.7</v>
      </c>
      <c r="H98" s="194" t="s">
        <v>674</v>
      </c>
      <c r="I98" s="195">
        <v>7</v>
      </c>
      <c r="J98" s="195">
        <f t="shared" si="2"/>
        <v>0</v>
      </c>
    </row>
    <row r="99" spans="1:10" s="196" customFormat="1" ht="10.5">
      <c r="A99" s="197">
        <v>4</v>
      </c>
      <c r="B99" s="194" t="s">
        <v>891</v>
      </c>
      <c r="C99" s="195">
        <v>0</v>
      </c>
      <c r="D99" s="195">
        <v>210</v>
      </c>
      <c r="E99" s="195"/>
      <c r="F99" s="195"/>
      <c r="G99" s="195"/>
      <c r="H99" s="194" t="s">
        <v>674</v>
      </c>
      <c r="I99" s="195">
        <v>6</v>
      </c>
      <c r="J99" s="195">
        <f t="shared" si="2"/>
        <v>0</v>
      </c>
    </row>
    <row r="100" spans="1:10" s="196" customFormat="1" ht="10.5">
      <c r="A100" s="197">
        <v>5</v>
      </c>
      <c r="B100" s="194" t="s">
        <v>892</v>
      </c>
      <c r="C100" s="195">
        <v>0</v>
      </c>
      <c r="D100" s="195">
        <v>210</v>
      </c>
      <c r="E100" s="195"/>
      <c r="F100" s="195"/>
      <c r="G100" s="195"/>
      <c r="H100" s="194" t="s">
        <v>1523</v>
      </c>
      <c r="I100" s="195">
        <v>48</v>
      </c>
      <c r="J100" s="195">
        <f t="shared" si="2"/>
        <v>0</v>
      </c>
    </row>
    <row r="101" spans="1:10" s="196" customFormat="1" ht="10.5">
      <c r="A101" s="197">
        <v>6</v>
      </c>
      <c r="B101" s="194" t="s">
        <v>893</v>
      </c>
      <c r="C101" s="195">
        <v>0</v>
      </c>
      <c r="D101" s="195">
        <v>210</v>
      </c>
      <c r="E101" s="195">
        <v>60</v>
      </c>
      <c r="F101" s="195">
        <v>14</v>
      </c>
      <c r="G101" s="195">
        <v>9.7</v>
      </c>
      <c r="H101" s="194" t="s">
        <v>1523</v>
      </c>
      <c r="I101" s="195">
        <v>32</v>
      </c>
      <c r="J101" s="195">
        <f t="shared" si="2"/>
        <v>0</v>
      </c>
    </row>
    <row r="102" spans="1:10" s="196" customFormat="1" ht="10.5">
      <c r="A102" s="197">
        <v>7</v>
      </c>
      <c r="B102" s="194" t="s">
        <v>821</v>
      </c>
      <c r="C102" s="195">
        <v>0</v>
      </c>
      <c r="D102" s="195">
        <v>35</v>
      </c>
      <c r="E102" s="195"/>
      <c r="F102" s="195"/>
      <c r="G102" s="195"/>
      <c r="H102" s="194" t="s">
        <v>1385</v>
      </c>
      <c r="I102" s="195">
        <v>80</v>
      </c>
      <c r="J102" s="195">
        <f t="shared" si="2"/>
        <v>0</v>
      </c>
    </row>
    <row r="103" spans="1:10" s="196" customFormat="1" ht="10.5">
      <c r="A103" s="197">
        <v>8</v>
      </c>
      <c r="B103" s="194" t="s">
        <v>894</v>
      </c>
      <c r="C103" s="195">
        <v>0</v>
      </c>
      <c r="D103" s="195">
        <v>5000</v>
      </c>
      <c r="E103" s="195"/>
      <c r="F103" s="195"/>
      <c r="G103" s="195"/>
      <c r="H103" s="194" t="s">
        <v>674</v>
      </c>
      <c r="I103" s="195">
        <v>1</v>
      </c>
      <c r="J103" s="195">
        <f t="shared" si="2"/>
        <v>0</v>
      </c>
    </row>
    <row r="104" spans="1:10" s="196" customFormat="1" ht="10.5">
      <c r="A104" s="197">
        <v>9</v>
      </c>
      <c r="B104" s="194" t="s">
        <v>895</v>
      </c>
      <c r="C104" s="195">
        <v>0</v>
      </c>
      <c r="D104" s="195">
        <f aca="true" t="shared" si="3" ref="D104:D141">E104*3</f>
        <v>29.099999999999998</v>
      </c>
      <c r="E104" s="195">
        <v>9.7</v>
      </c>
      <c r="F104" s="195"/>
      <c r="G104" s="195">
        <v>34.5</v>
      </c>
      <c r="H104" s="194" t="s">
        <v>674</v>
      </c>
      <c r="I104" s="195">
        <v>460</v>
      </c>
      <c r="J104" s="195">
        <f t="shared" si="2"/>
        <v>0</v>
      </c>
    </row>
    <row r="105" spans="1:10" s="196" customFormat="1" ht="10.5">
      <c r="A105" s="197">
        <v>10</v>
      </c>
      <c r="B105" s="194" t="s">
        <v>896</v>
      </c>
      <c r="C105" s="195">
        <v>0</v>
      </c>
      <c r="D105" s="195">
        <f t="shared" si="3"/>
        <v>30.900000000000002</v>
      </c>
      <c r="E105" s="195">
        <v>10.3</v>
      </c>
      <c r="F105" s="195"/>
      <c r="G105" s="195">
        <v>9.3</v>
      </c>
      <c r="H105" s="194" t="s">
        <v>674</v>
      </c>
      <c r="I105" s="195">
        <v>35</v>
      </c>
      <c r="J105" s="195">
        <f t="shared" si="2"/>
        <v>0</v>
      </c>
    </row>
    <row r="106" spans="1:10" s="196" customFormat="1" ht="10.5">
      <c r="A106" s="197">
        <v>11</v>
      </c>
      <c r="B106" s="194" t="s">
        <v>897</v>
      </c>
      <c r="C106" s="195">
        <v>0</v>
      </c>
      <c r="D106" s="195">
        <f t="shared" si="3"/>
        <v>35.7</v>
      </c>
      <c r="E106" s="195">
        <v>11.9</v>
      </c>
      <c r="F106" s="195"/>
      <c r="G106" s="195">
        <v>2.9</v>
      </c>
      <c r="H106" s="194" t="s">
        <v>674</v>
      </c>
      <c r="I106" s="195">
        <v>10</v>
      </c>
      <c r="J106" s="195">
        <f t="shared" si="2"/>
        <v>0</v>
      </c>
    </row>
    <row r="107" spans="1:10" s="196" customFormat="1" ht="10.5">
      <c r="A107" s="197">
        <v>12</v>
      </c>
      <c r="B107" s="194" t="s">
        <v>898</v>
      </c>
      <c r="C107" s="195">
        <v>0</v>
      </c>
      <c r="D107" s="195">
        <f t="shared" si="3"/>
        <v>60</v>
      </c>
      <c r="E107" s="195">
        <v>20</v>
      </c>
      <c r="F107" s="195"/>
      <c r="G107" s="195">
        <v>4.65</v>
      </c>
      <c r="H107" s="194" t="s">
        <v>674</v>
      </c>
      <c r="I107" s="195">
        <v>95</v>
      </c>
      <c r="J107" s="195">
        <f t="shared" si="2"/>
        <v>0</v>
      </c>
    </row>
    <row r="108" spans="1:10" s="196" customFormat="1" ht="10.5">
      <c r="A108" s="197">
        <v>13</v>
      </c>
      <c r="B108" s="194" t="s">
        <v>899</v>
      </c>
      <c r="C108" s="195">
        <v>0</v>
      </c>
      <c r="D108" s="195">
        <f t="shared" si="3"/>
        <v>61.5</v>
      </c>
      <c r="E108" s="195">
        <v>20.5</v>
      </c>
      <c r="F108" s="195"/>
      <c r="G108" s="195">
        <v>13.2</v>
      </c>
      <c r="H108" s="194" t="s">
        <v>674</v>
      </c>
      <c r="I108" s="195">
        <v>165</v>
      </c>
      <c r="J108" s="195">
        <f t="shared" si="2"/>
        <v>0</v>
      </c>
    </row>
    <row r="109" spans="1:10" s="196" customFormat="1" ht="10.5">
      <c r="A109" s="197">
        <v>14</v>
      </c>
      <c r="B109" s="194" t="s">
        <v>900</v>
      </c>
      <c r="C109" s="195">
        <v>0</v>
      </c>
      <c r="D109" s="195">
        <f t="shared" si="3"/>
        <v>66</v>
      </c>
      <c r="E109" s="195">
        <v>22</v>
      </c>
      <c r="F109" s="195"/>
      <c r="G109" s="195">
        <v>15.6</v>
      </c>
      <c r="H109" s="194" t="s">
        <v>674</v>
      </c>
      <c r="I109" s="195">
        <v>5</v>
      </c>
      <c r="J109" s="195">
        <f t="shared" si="2"/>
        <v>0</v>
      </c>
    </row>
    <row r="110" spans="1:10" s="196" customFormat="1" ht="10.5">
      <c r="A110" s="197">
        <v>15</v>
      </c>
      <c r="B110" s="194" t="s">
        <v>901</v>
      </c>
      <c r="C110" s="195">
        <v>0</v>
      </c>
      <c r="D110" s="195">
        <f t="shared" si="3"/>
        <v>103.5</v>
      </c>
      <c r="E110" s="195">
        <v>34.5</v>
      </c>
      <c r="F110" s="195"/>
      <c r="G110" s="195">
        <v>16.7</v>
      </c>
      <c r="H110" s="194" t="s">
        <v>674</v>
      </c>
      <c r="I110" s="195">
        <v>10</v>
      </c>
      <c r="J110" s="195">
        <f t="shared" si="2"/>
        <v>0</v>
      </c>
    </row>
    <row r="111" spans="1:10" s="196" customFormat="1" ht="10.5">
      <c r="A111" s="197">
        <v>16</v>
      </c>
      <c r="B111" s="194" t="s">
        <v>828</v>
      </c>
      <c r="C111" s="195">
        <v>0</v>
      </c>
      <c r="D111" s="195">
        <v>210</v>
      </c>
      <c r="E111" s="195">
        <v>10.3</v>
      </c>
      <c r="F111" s="195"/>
      <c r="G111" s="195">
        <v>9.3</v>
      </c>
      <c r="H111" s="194" t="s">
        <v>674</v>
      </c>
      <c r="I111" s="195">
        <v>1</v>
      </c>
      <c r="J111" s="195">
        <f t="shared" si="2"/>
        <v>0</v>
      </c>
    </row>
    <row r="112" spans="1:10" s="196" customFormat="1" ht="10.5">
      <c r="A112" s="197">
        <v>17</v>
      </c>
      <c r="B112" s="194" t="s">
        <v>830</v>
      </c>
      <c r="C112" s="195">
        <v>0</v>
      </c>
      <c r="D112" s="195">
        <v>29</v>
      </c>
      <c r="E112" s="195"/>
      <c r="F112" s="195"/>
      <c r="G112" s="195"/>
      <c r="H112" s="194" t="s">
        <v>674</v>
      </c>
      <c r="I112" s="195">
        <v>145</v>
      </c>
      <c r="J112" s="195">
        <f t="shared" si="2"/>
        <v>0</v>
      </c>
    </row>
    <row r="113" spans="1:10" s="196" customFormat="1" ht="10.5">
      <c r="A113" s="197">
        <v>18</v>
      </c>
      <c r="B113" s="194" t="s">
        <v>831</v>
      </c>
      <c r="C113" s="195">
        <v>0</v>
      </c>
      <c r="D113" s="195">
        <v>29</v>
      </c>
      <c r="E113" s="195"/>
      <c r="F113" s="195"/>
      <c r="G113" s="195"/>
      <c r="H113" s="194" t="s">
        <v>674</v>
      </c>
      <c r="I113" s="195">
        <v>15</v>
      </c>
      <c r="J113" s="195">
        <f t="shared" si="2"/>
        <v>0</v>
      </c>
    </row>
    <row r="114" spans="1:10" s="196" customFormat="1" ht="10.5">
      <c r="A114" s="197">
        <v>19</v>
      </c>
      <c r="B114" s="194" t="s">
        <v>832</v>
      </c>
      <c r="C114" s="195">
        <v>0</v>
      </c>
      <c r="D114" s="195">
        <v>45</v>
      </c>
      <c r="E114" s="195"/>
      <c r="F114" s="195"/>
      <c r="G114" s="195"/>
      <c r="H114" s="194" t="s">
        <v>674</v>
      </c>
      <c r="I114" s="195">
        <v>60</v>
      </c>
      <c r="J114" s="195">
        <f t="shared" si="2"/>
        <v>0</v>
      </c>
    </row>
    <row r="115" spans="1:10" s="196" customFormat="1" ht="10.5">
      <c r="A115" s="197">
        <v>20</v>
      </c>
      <c r="B115" s="194" t="s">
        <v>833</v>
      </c>
      <c r="C115" s="195">
        <v>0</v>
      </c>
      <c r="D115" s="195">
        <v>630</v>
      </c>
      <c r="E115" s="195"/>
      <c r="F115" s="195"/>
      <c r="G115" s="195"/>
      <c r="H115" s="194" t="s">
        <v>674</v>
      </c>
      <c r="I115" s="195">
        <v>1</v>
      </c>
      <c r="J115" s="195">
        <f t="shared" si="2"/>
        <v>0</v>
      </c>
    </row>
    <row r="116" spans="1:10" s="196" customFormat="1" ht="10.5">
      <c r="A116" s="197">
        <v>21</v>
      </c>
      <c r="B116" s="194" t="s">
        <v>902</v>
      </c>
      <c r="C116" s="195">
        <v>0</v>
      </c>
      <c r="D116" s="195">
        <f t="shared" si="3"/>
        <v>11.850000000000001</v>
      </c>
      <c r="E116" s="195">
        <v>3.95</v>
      </c>
      <c r="F116" s="195"/>
      <c r="G116" s="195">
        <v>16.7</v>
      </c>
      <c r="H116" s="194" t="s">
        <v>674</v>
      </c>
      <c r="I116" s="195">
        <v>300</v>
      </c>
      <c r="J116" s="195">
        <f t="shared" si="2"/>
        <v>0</v>
      </c>
    </row>
    <row r="117" spans="1:10" s="196" customFormat="1" ht="10.5">
      <c r="A117" s="197">
        <v>22</v>
      </c>
      <c r="B117" s="194" t="s">
        <v>903</v>
      </c>
      <c r="C117" s="195">
        <v>0</v>
      </c>
      <c r="D117" s="195">
        <f t="shared" si="3"/>
        <v>27.900000000000002</v>
      </c>
      <c r="E117" s="195">
        <v>9.3</v>
      </c>
      <c r="F117" s="195"/>
      <c r="G117" s="195">
        <v>21</v>
      </c>
      <c r="H117" s="194" t="s">
        <v>674</v>
      </c>
      <c r="I117" s="195">
        <v>5</v>
      </c>
      <c r="J117" s="195">
        <f t="shared" si="2"/>
        <v>0</v>
      </c>
    </row>
    <row r="118" spans="1:10" s="196" customFormat="1" ht="10.5">
      <c r="A118" s="197">
        <v>23</v>
      </c>
      <c r="B118" s="194" t="s">
        <v>904</v>
      </c>
      <c r="C118" s="195">
        <v>0</v>
      </c>
      <c r="D118" s="195">
        <f t="shared" si="3"/>
        <v>8.7</v>
      </c>
      <c r="E118" s="195">
        <v>2.9</v>
      </c>
      <c r="F118" s="195"/>
      <c r="G118" s="195">
        <v>21</v>
      </c>
      <c r="H118" s="194" t="s">
        <v>674</v>
      </c>
      <c r="I118" s="195">
        <v>450</v>
      </c>
      <c r="J118" s="195">
        <f t="shared" si="2"/>
        <v>0</v>
      </c>
    </row>
    <row r="119" spans="1:10" s="196" customFormat="1" ht="10.5">
      <c r="A119" s="197">
        <v>24</v>
      </c>
      <c r="B119" s="194" t="s">
        <v>905</v>
      </c>
      <c r="C119" s="195">
        <v>0</v>
      </c>
      <c r="D119" s="195">
        <f t="shared" si="3"/>
        <v>9.75</v>
      </c>
      <c r="E119" s="195">
        <v>3.25</v>
      </c>
      <c r="F119" s="195"/>
      <c r="G119" s="195">
        <v>21</v>
      </c>
      <c r="H119" s="194" t="s">
        <v>674</v>
      </c>
      <c r="I119" s="195">
        <v>50</v>
      </c>
      <c r="J119" s="195">
        <f t="shared" si="2"/>
        <v>0</v>
      </c>
    </row>
    <row r="120" spans="1:10" s="196" customFormat="1" ht="10.5">
      <c r="A120" s="197">
        <v>25</v>
      </c>
      <c r="B120" s="194" t="s">
        <v>906</v>
      </c>
      <c r="C120" s="195">
        <v>0</v>
      </c>
      <c r="D120" s="195">
        <f t="shared" si="3"/>
        <v>45</v>
      </c>
      <c r="E120" s="195">
        <v>15</v>
      </c>
      <c r="F120" s="195"/>
      <c r="G120" s="195">
        <v>37.5</v>
      </c>
      <c r="H120" s="194" t="s">
        <v>674</v>
      </c>
      <c r="I120" s="195">
        <v>20</v>
      </c>
      <c r="J120" s="195">
        <f t="shared" si="2"/>
        <v>0</v>
      </c>
    </row>
    <row r="121" spans="1:10" s="196" customFormat="1" ht="10.5">
      <c r="A121" s="197">
        <v>26</v>
      </c>
      <c r="B121" s="194" t="s">
        <v>907</v>
      </c>
      <c r="C121" s="195">
        <v>0</v>
      </c>
      <c r="D121" s="195">
        <f t="shared" si="3"/>
        <v>46.8</v>
      </c>
      <c r="E121" s="195">
        <v>15.6</v>
      </c>
      <c r="F121" s="195"/>
      <c r="G121" s="195">
        <v>37.5</v>
      </c>
      <c r="H121" s="194" t="s">
        <v>674</v>
      </c>
      <c r="I121" s="195">
        <v>70</v>
      </c>
      <c r="J121" s="195">
        <f t="shared" si="2"/>
        <v>0</v>
      </c>
    </row>
    <row r="122" spans="1:10" s="196" customFormat="1" ht="10.5">
      <c r="A122" s="197">
        <v>27</v>
      </c>
      <c r="B122" s="194" t="s">
        <v>908</v>
      </c>
      <c r="C122" s="195">
        <v>0</v>
      </c>
      <c r="D122" s="195">
        <f t="shared" si="3"/>
        <v>46.8</v>
      </c>
      <c r="E122" s="195">
        <v>15.6</v>
      </c>
      <c r="F122" s="195"/>
      <c r="G122" s="195">
        <v>16.7</v>
      </c>
      <c r="H122" s="194" t="s">
        <v>674</v>
      </c>
      <c r="I122" s="195">
        <v>35</v>
      </c>
      <c r="J122" s="195">
        <f t="shared" si="2"/>
        <v>0</v>
      </c>
    </row>
    <row r="123" spans="1:10" s="196" customFormat="1" ht="10.5">
      <c r="A123" s="197">
        <v>28</v>
      </c>
      <c r="B123" s="194" t="s">
        <v>909</v>
      </c>
      <c r="C123" s="195">
        <v>0</v>
      </c>
      <c r="D123" s="195">
        <f t="shared" si="3"/>
        <v>46.8</v>
      </c>
      <c r="E123" s="195">
        <v>15.6</v>
      </c>
      <c r="F123" s="195"/>
      <c r="G123" s="195">
        <v>62.5</v>
      </c>
      <c r="H123" s="194" t="s">
        <v>674</v>
      </c>
      <c r="I123" s="195">
        <v>2</v>
      </c>
      <c r="J123" s="195">
        <f t="shared" si="2"/>
        <v>0</v>
      </c>
    </row>
    <row r="124" spans="1:10" s="196" customFormat="1" ht="10.5">
      <c r="A124" s="197">
        <v>29</v>
      </c>
      <c r="B124" s="194" t="s">
        <v>910</v>
      </c>
      <c r="C124" s="195">
        <v>0</v>
      </c>
      <c r="D124" s="195">
        <f t="shared" si="3"/>
        <v>50.099999999999994</v>
      </c>
      <c r="E124" s="195">
        <v>16.7</v>
      </c>
      <c r="F124" s="195"/>
      <c r="G124" s="195">
        <v>49</v>
      </c>
      <c r="H124" s="194" t="s">
        <v>674</v>
      </c>
      <c r="I124" s="195">
        <v>55</v>
      </c>
      <c r="J124" s="195">
        <f t="shared" si="2"/>
        <v>0</v>
      </c>
    </row>
    <row r="125" spans="1:10" s="196" customFormat="1" ht="10.5">
      <c r="A125" s="197">
        <v>30</v>
      </c>
      <c r="B125" s="194" t="s">
        <v>911</v>
      </c>
      <c r="C125" s="195">
        <v>0</v>
      </c>
      <c r="D125" s="195">
        <f t="shared" si="3"/>
        <v>50.099999999999994</v>
      </c>
      <c r="E125" s="195">
        <v>16.7</v>
      </c>
      <c r="F125" s="195"/>
      <c r="G125" s="195">
        <v>58.5</v>
      </c>
      <c r="H125" s="194" t="s">
        <v>674</v>
      </c>
      <c r="I125" s="195">
        <v>30</v>
      </c>
      <c r="J125" s="195">
        <f t="shared" si="2"/>
        <v>0</v>
      </c>
    </row>
    <row r="126" spans="1:10" s="196" customFormat="1" ht="10.5">
      <c r="A126" s="197">
        <v>31</v>
      </c>
      <c r="B126" s="194" t="s">
        <v>912</v>
      </c>
      <c r="C126" s="195">
        <v>0</v>
      </c>
      <c r="D126" s="195">
        <f t="shared" si="3"/>
        <v>53.099999999999994</v>
      </c>
      <c r="E126" s="195">
        <v>17.7</v>
      </c>
      <c r="F126" s="195"/>
      <c r="G126" s="195">
        <v>36.5</v>
      </c>
      <c r="H126" s="194" t="s">
        <v>674</v>
      </c>
      <c r="I126" s="195">
        <v>3</v>
      </c>
      <c r="J126" s="195">
        <f t="shared" si="2"/>
        <v>0</v>
      </c>
    </row>
    <row r="127" spans="1:10" s="196" customFormat="1" ht="10.5">
      <c r="A127" s="197">
        <v>32</v>
      </c>
      <c r="B127" s="194" t="s">
        <v>860</v>
      </c>
      <c r="C127" s="195">
        <v>0</v>
      </c>
      <c r="D127" s="195">
        <v>105</v>
      </c>
      <c r="E127" s="194"/>
      <c r="F127" s="194"/>
      <c r="G127" s="195"/>
      <c r="H127" s="194" t="s">
        <v>674</v>
      </c>
      <c r="I127" s="195">
        <v>20</v>
      </c>
      <c r="J127" s="195">
        <f t="shared" si="2"/>
        <v>0</v>
      </c>
    </row>
    <row r="128" spans="1:10" s="196" customFormat="1" ht="10.5">
      <c r="A128" s="197">
        <v>33</v>
      </c>
      <c r="B128" s="194" t="s">
        <v>913</v>
      </c>
      <c r="C128" s="195">
        <v>0</v>
      </c>
      <c r="D128" s="195">
        <f t="shared" si="3"/>
        <v>50.099999999999994</v>
      </c>
      <c r="E128" s="195">
        <v>16.7</v>
      </c>
      <c r="F128" s="195"/>
      <c r="G128" s="195">
        <v>3.2</v>
      </c>
      <c r="H128" s="194" t="s">
        <v>674</v>
      </c>
      <c r="I128" s="195">
        <v>397</v>
      </c>
      <c r="J128" s="195">
        <f t="shared" si="2"/>
        <v>0</v>
      </c>
    </row>
    <row r="129" spans="1:10" s="196" customFormat="1" ht="10.5">
      <c r="A129" s="197">
        <v>34</v>
      </c>
      <c r="B129" s="194" t="s">
        <v>914</v>
      </c>
      <c r="C129" s="195">
        <v>0</v>
      </c>
      <c r="D129" s="195">
        <f t="shared" si="3"/>
        <v>73.5</v>
      </c>
      <c r="E129" s="195">
        <v>24.5</v>
      </c>
      <c r="F129" s="195"/>
      <c r="G129" s="195">
        <v>3.3</v>
      </c>
      <c r="H129" s="194" t="s">
        <v>674</v>
      </c>
      <c r="I129" s="195">
        <v>5</v>
      </c>
      <c r="J129" s="195">
        <f t="shared" si="2"/>
        <v>0</v>
      </c>
    </row>
    <row r="130" spans="1:10" s="196" customFormat="1" ht="10.5">
      <c r="A130" s="197">
        <v>35</v>
      </c>
      <c r="B130" s="194" t="s">
        <v>915</v>
      </c>
      <c r="C130" s="195">
        <v>0</v>
      </c>
      <c r="D130" s="195">
        <f t="shared" si="3"/>
        <v>63</v>
      </c>
      <c r="E130" s="195">
        <v>21</v>
      </c>
      <c r="F130" s="195"/>
      <c r="G130" s="195">
        <v>3.1</v>
      </c>
      <c r="H130" s="194" t="s">
        <v>674</v>
      </c>
      <c r="I130" s="195">
        <v>2</v>
      </c>
      <c r="J130" s="195">
        <f t="shared" si="2"/>
        <v>0</v>
      </c>
    </row>
    <row r="131" spans="1:10" s="196" customFormat="1" ht="10.5">
      <c r="A131" s="197">
        <v>36</v>
      </c>
      <c r="B131" s="194" t="s">
        <v>916</v>
      </c>
      <c r="C131" s="195">
        <v>0</v>
      </c>
      <c r="D131" s="195">
        <v>420</v>
      </c>
      <c r="E131" s="195">
        <v>46.5</v>
      </c>
      <c r="F131" s="194"/>
      <c r="G131" s="195"/>
      <c r="H131" s="194" t="s">
        <v>674</v>
      </c>
      <c r="I131" s="195">
        <v>5</v>
      </c>
      <c r="J131" s="195">
        <f t="shared" si="2"/>
        <v>0</v>
      </c>
    </row>
    <row r="132" spans="1:10" s="196" customFormat="1" ht="10.5">
      <c r="A132" s="197">
        <v>37</v>
      </c>
      <c r="B132" s="194" t="s">
        <v>917</v>
      </c>
      <c r="C132" s="195">
        <v>0</v>
      </c>
      <c r="D132" s="195">
        <f t="shared" si="3"/>
        <v>147</v>
      </c>
      <c r="E132" s="195">
        <v>49</v>
      </c>
      <c r="F132" s="194"/>
      <c r="G132" s="195"/>
      <c r="H132" s="194" t="s">
        <v>674</v>
      </c>
      <c r="I132" s="195">
        <v>317</v>
      </c>
      <c r="J132" s="195">
        <f t="shared" si="2"/>
        <v>0</v>
      </c>
    </row>
    <row r="133" spans="1:10" s="196" customFormat="1" ht="10.5">
      <c r="A133" s="197">
        <v>38</v>
      </c>
      <c r="B133" s="194" t="s">
        <v>918</v>
      </c>
      <c r="C133" s="195">
        <v>0</v>
      </c>
      <c r="D133" s="195">
        <f t="shared" si="3"/>
        <v>90</v>
      </c>
      <c r="E133" s="195">
        <v>30</v>
      </c>
      <c r="F133" s="194"/>
      <c r="G133" s="195"/>
      <c r="H133" s="194" t="s">
        <v>674</v>
      </c>
      <c r="I133" s="195">
        <v>113</v>
      </c>
      <c r="J133" s="195">
        <f t="shared" si="2"/>
        <v>0</v>
      </c>
    </row>
    <row r="134" spans="1:10" s="196" customFormat="1" ht="10.5">
      <c r="A134" s="197">
        <v>39</v>
      </c>
      <c r="B134" s="194" t="s">
        <v>919</v>
      </c>
      <c r="C134" s="195">
        <v>0</v>
      </c>
      <c r="D134" s="195">
        <f t="shared" si="3"/>
        <v>43.5</v>
      </c>
      <c r="E134" s="195">
        <v>14.5</v>
      </c>
      <c r="F134" s="194"/>
      <c r="G134" s="195"/>
      <c r="H134" s="194" t="s">
        <v>674</v>
      </c>
      <c r="I134" s="195">
        <v>10</v>
      </c>
      <c r="J134" s="195">
        <f t="shared" si="2"/>
        <v>0</v>
      </c>
    </row>
    <row r="135" spans="1:10" s="196" customFormat="1" ht="10.5">
      <c r="A135" s="197">
        <v>40</v>
      </c>
      <c r="B135" s="194" t="s">
        <v>920</v>
      </c>
      <c r="C135" s="195">
        <v>0</v>
      </c>
      <c r="D135" s="195">
        <f t="shared" si="3"/>
        <v>9.600000000000001</v>
      </c>
      <c r="E135" s="195">
        <v>3.2</v>
      </c>
      <c r="F135" s="194"/>
      <c r="G135" s="195"/>
      <c r="H135" s="194" t="s">
        <v>1385</v>
      </c>
      <c r="I135" s="195">
        <v>4625</v>
      </c>
      <c r="J135" s="195">
        <f t="shared" si="2"/>
        <v>0</v>
      </c>
    </row>
    <row r="136" spans="1:10" s="196" customFormat="1" ht="10.5">
      <c r="A136" s="197">
        <v>41</v>
      </c>
      <c r="B136" s="194" t="s">
        <v>921</v>
      </c>
      <c r="C136" s="195">
        <v>0</v>
      </c>
      <c r="D136" s="195">
        <f t="shared" si="3"/>
        <v>9.600000000000001</v>
      </c>
      <c r="E136" s="195">
        <v>3.2</v>
      </c>
      <c r="F136" s="194"/>
      <c r="G136" s="195"/>
      <c r="H136" s="194" t="s">
        <v>1385</v>
      </c>
      <c r="I136" s="195">
        <v>4235</v>
      </c>
      <c r="J136" s="195">
        <f t="shared" si="2"/>
        <v>0</v>
      </c>
    </row>
    <row r="137" spans="1:10" s="196" customFormat="1" ht="10.5">
      <c r="A137" s="197">
        <v>42</v>
      </c>
      <c r="B137" s="194" t="s">
        <v>922</v>
      </c>
      <c r="C137" s="195">
        <v>0</v>
      </c>
      <c r="D137" s="195">
        <f t="shared" si="3"/>
        <v>9.899999999999999</v>
      </c>
      <c r="E137" s="195">
        <v>3.3</v>
      </c>
      <c r="F137" s="194"/>
      <c r="G137" s="195"/>
      <c r="H137" s="194" t="s">
        <v>1385</v>
      </c>
      <c r="I137" s="195">
        <v>230</v>
      </c>
      <c r="J137" s="195">
        <f t="shared" si="2"/>
        <v>0</v>
      </c>
    </row>
    <row r="138" spans="1:10" s="196" customFormat="1" ht="10.5">
      <c r="A138" s="197">
        <v>43</v>
      </c>
      <c r="B138" s="194" t="s">
        <v>923</v>
      </c>
      <c r="C138" s="195">
        <v>0</v>
      </c>
      <c r="D138" s="195">
        <v>13</v>
      </c>
      <c r="E138" s="195">
        <v>3.3</v>
      </c>
      <c r="F138" s="194"/>
      <c r="G138" s="195"/>
      <c r="H138" s="194" t="s">
        <v>1385</v>
      </c>
      <c r="I138" s="195">
        <v>370</v>
      </c>
      <c r="J138" s="195">
        <f t="shared" si="2"/>
        <v>0</v>
      </c>
    </row>
    <row r="139" spans="1:10" s="196" customFormat="1" ht="10.5">
      <c r="A139" s="197">
        <v>44</v>
      </c>
      <c r="B139" s="194" t="s">
        <v>869</v>
      </c>
      <c r="C139" s="195">
        <v>0</v>
      </c>
      <c r="D139" s="195">
        <v>49</v>
      </c>
      <c r="E139" s="195"/>
      <c r="F139" s="194"/>
      <c r="G139" s="195"/>
      <c r="H139" s="194" t="s">
        <v>1385</v>
      </c>
      <c r="I139" s="195">
        <v>30</v>
      </c>
      <c r="J139" s="195">
        <f t="shared" si="2"/>
        <v>0</v>
      </c>
    </row>
    <row r="140" spans="1:10" s="196" customFormat="1" ht="14.25" customHeight="1">
      <c r="A140" s="197">
        <v>45</v>
      </c>
      <c r="B140" s="194" t="s">
        <v>924</v>
      </c>
      <c r="C140" s="195">
        <v>0</v>
      </c>
      <c r="D140" s="195">
        <f t="shared" si="3"/>
        <v>7.5</v>
      </c>
      <c r="E140" s="195">
        <v>2.5</v>
      </c>
      <c r="F140" s="194"/>
      <c r="G140" s="195"/>
      <c r="H140" s="194" t="s">
        <v>1385</v>
      </c>
      <c r="I140" s="195">
        <v>455</v>
      </c>
      <c r="J140" s="195">
        <f t="shared" si="2"/>
        <v>0</v>
      </c>
    </row>
    <row r="141" spans="1:10" s="196" customFormat="1" ht="10.5" hidden="1">
      <c r="A141" s="197">
        <v>55</v>
      </c>
      <c r="B141" s="194" t="s">
        <v>925</v>
      </c>
      <c r="C141" s="194"/>
      <c r="D141" s="195">
        <f t="shared" si="3"/>
        <v>7.5</v>
      </c>
      <c r="E141" s="195">
        <v>2.5</v>
      </c>
      <c r="F141" s="194"/>
      <c r="G141" s="195"/>
      <c r="H141" s="194" t="s">
        <v>1385</v>
      </c>
      <c r="I141" s="195">
        <v>875</v>
      </c>
      <c r="J141" s="195">
        <f>D141*I141</f>
        <v>6562.5</v>
      </c>
    </row>
    <row r="142" spans="1:9" s="196" customFormat="1" ht="10.5">
      <c r="A142" s="194"/>
      <c r="B142" s="194"/>
      <c r="C142" s="194"/>
      <c r="D142" s="194"/>
      <c r="E142" s="194"/>
      <c r="F142" s="194"/>
      <c r="G142" s="195"/>
      <c r="H142" s="194"/>
      <c r="I142" s="195"/>
    </row>
    <row r="143" spans="1:10" s="196" customFormat="1" ht="12.75">
      <c r="A143" s="194"/>
      <c r="B143" s="201" t="s">
        <v>926</v>
      </c>
      <c r="C143" s="201"/>
      <c r="D143" s="194"/>
      <c r="E143" s="194"/>
      <c r="F143" s="194"/>
      <c r="G143" s="195"/>
      <c r="H143" s="194"/>
      <c r="I143" s="195"/>
      <c r="J143" s="202">
        <v>0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3">
      <selection activeCell="D65" sqref="D65"/>
    </sheetView>
  </sheetViews>
  <sheetFormatPr defaultColWidth="9.33203125" defaultRowHeight="10.5"/>
  <cols>
    <col min="1" max="1" width="13.5" style="0" customWidth="1"/>
    <col min="2" max="2" width="8.5" style="0" customWidth="1"/>
    <col min="3" max="3" width="54.5" style="0" customWidth="1"/>
    <col min="4" max="4" width="13.83203125" style="0" customWidth="1"/>
    <col min="6" max="6" width="11.5" style="0" customWidth="1"/>
    <col min="7" max="7" width="14.5" style="0" customWidth="1"/>
    <col min="10" max="10" width="11.33203125" style="0" customWidth="1"/>
    <col min="11" max="11" width="14.16015625" style="0" customWidth="1"/>
  </cols>
  <sheetData>
    <row r="1" spans="1:4" ht="21.75">
      <c r="A1" s="533" t="s">
        <v>86</v>
      </c>
      <c r="B1" s="533"/>
      <c r="C1" s="533"/>
      <c r="D1" s="533"/>
    </row>
    <row r="3" ht="19.5">
      <c r="A3" s="345" t="s">
        <v>114</v>
      </c>
    </row>
    <row r="4" spans="3:6" s="196" customFormat="1" ht="10.5">
      <c r="C4" s="332" t="s">
        <v>87</v>
      </c>
      <c r="D4" s="333" t="s">
        <v>88</v>
      </c>
      <c r="E4" s="333" t="s">
        <v>89</v>
      </c>
      <c r="F4" s="333" t="s">
        <v>90</v>
      </c>
    </row>
    <row r="5" spans="3:6" s="196" customFormat="1" ht="11.25">
      <c r="C5" s="334" t="s">
        <v>91</v>
      </c>
      <c r="D5" s="335"/>
      <c r="E5" s="335"/>
      <c r="F5" s="335"/>
    </row>
    <row r="6" spans="3:6" s="196" customFormat="1" ht="10.5">
      <c r="C6" s="336" t="s">
        <v>92</v>
      </c>
      <c r="D6" s="337">
        <v>0</v>
      </c>
      <c r="E6" s="337">
        <v>0</v>
      </c>
      <c r="F6" s="337"/>
    </row>
    <row r="7" spans="3:6" s="196" customFormat="1" ht="10.5">
      <c r="C7" s="338" t="s">
        <v>93</v>
      </c>
      <c r="D7" s="339">
        <v>0</v>
      </c>
      <c r="E7" s="339">
        <v>0</v>
      </c>
      <c r="F7" s="339"/>
    </row>
    <row r="8" spans="3:6" s="196" customFormat="1" ht="10.5">
      <c r="C8" s="336" t="s">
        <v>94</v>
      </c>
      <c r="D8" s="337">
        <v>0</v>
      </c>
      <c r="E8" s="337"/>
      <c r="F8" s="337"/>
    </row>
    <row r="9" spans="3:6" s="196" customFormat="1" ht="10.5">
      <c r="C9" s="336" t="s">
        <v>95</v>
      </c>
      <c r="D9" s="337"/>
      <c r="E9" s="337">
        <v>0</v>
      </c>
      <c r="F9" s="337">
        <v>0</v>
      </c>
    </row>
    <row r="10" spans="3:6" s="196" customFormat="1" ht="10.5">
      <c r="C10" s="336" t="s">
        <v>96</v>
      </c>
      <c r="D10" s="337"/>
      <c r="E10" s="337">
        <v>0</v>
      </c>
      <c r="F10" s="337"/>
    </row>
    <row r="11" spans="3:6" s="196" customFormat="1" ht="21">
      <c r="C11" s="340" t="s">
        <v>97</v>
      </c>
      <c r="D11" s="337"/>
      <c r="E11" s="337">
        <v>0</v>
      </c>
      <c r="F11" s="337"/>
    </row>
    <row r="12" spans="3:6" s="196" customFormat="1" ht="10.5">
      <c r="C12" s="338" t="s">
        <v>98</v>
      </c>
      <c r="D12" s="339">
        <v>0</v>
      </c>
      <c r="E12" s="339">
        <v>0</v>
      </c>
      <c r="F12" s="339"/>
    </row>
    <row r="13" spans="3:6" s="196" customFormat="1" ht="10.5">
      <c r="C13" s="338" t="s">
        <v>99</v>
      </c>
      <c r="D13" s="339"/>
      <c r="E13" s="339">
        <v>0</v>
      </c>
      <c r="F13" s="339"/>
    </row>
    <row r="14" spans="3:6" s="196" customFormat="1" ht="10.5">
      <c r="C14" s="336" t="s">
        <v>100</v>
      </c>
      <c r="D14" s="337"/>
      <c r="E14" s="337">
        <v>0</v>
      </c>
      <c r="F14" s="337"/>
    </row>
    <row r="15" spans="3:6" s="196" customFormat="1" ht="11.25">
      <c r="C15" s="334" t="s">
        <v>101</v>
      </c>
      <c r="D15" s="335">
        <v>0</v>
      </c>
      <c r="E15" s="335">
        <v>0</v>
      </c>
      <c r="F15" s="335"/>
    </row>
    <row r="16" spans="3:6" s="196" customFormat="1" ht="10.5">
      <c r="C16" s="336" t="s">
        <v>102</v>
      </c>
      <c r="D16" s="337"/>
      <c r="E16" s="337"/>
      <c r="F16" s="337"/>
    </row>
    <row r="17" spans="3:6" s="196" customFormat="1" ht="11.25">
      <c r="C17" s="334" t="s">
        <v>103</v>
      </c>
      <c r="D17" s="335"/>
      <c r="E17" s="335"/>
      <c r="F17" s="335"/>
    </row>
    <row r="18" spans="3:6" s="196" customFormat="1" ht="21">
      <c r="C18" s="340" t="s">
        <v>104</v>
      </c>
      <c r="D18" s="337"/>
      <c r="E18" s="337">
        <v>0</v>
      </c>
      <c r="F18" s="337"/>
    </row>
    <row r="19" spans="3:6" s="196" customFormat="1" ht="10.5">
      <c r="C19" s="336" t="s">
        <v>105</v>
      </c>
      <c r="D19" s="337"/>
      <c r="E19" s="337">
        <v>0</v>
      </c>
      <c r="F19" s="337"/>
    </row>
    <row r="20" spans="3:6" s="196" customFormat="1" ht="11.25">
      <c r="C20" s="334" t="s">
        <v>106</v>
      </c>
      <c r="D20" s="335"/>
      <c r="E20" s="335">
        <v>0</v>
      </c>
      <c r="F20" s="335"/>
    </row>
    <row r="21" spans="3:6" s="196" customFormat="1" ht="21">
      <c r="C21" s="340" t="s">
        <v>107</v>
      </c>
      <c r="D21" s="337"/>
      <c r="E21" s="337">
        <v>0</v>
      </c>
      <c r="F21" s="337"/>
    </row>
    <row r="22" spans="3:6" s="196" customFormat="1" ht="10.5">
      <c r="C22" s="336" t="s">
        <v>102</v>
      </c>
      <c r="D22" s="337"/>
      <c r="E22" s="337"/>
      <c r="F22" s="337"/>
    </row>
    <row r="23" spans="3:6" s="196" customFormat="1" ht="14.25">
      <c r="C23" s="341" t="s">
        <v>108</v>
      </c>
      <c r="D23" s="342"/>
      <c r="E23" s="342">
        <v>0</v>
      </c>
      <c r="F23" s="342"/>
    </row>
    <row r="24" spans="3:6" s="196" customFormat="1" ht="14.25">
      <c r="C24" s="341" t="s">
        <v>109</v>
      </c>
      <c r="D24" s="342"/>
      <c r="E24" s="342">
        <v>0</v>
      </c>
      <c r="F24" s="342"/>
    </row>
    <row r="25" spans="3:6" s="196" customFormat="1" ht="10.5">
      <c r="C25" s="336" t="s">
        <v>102</v>
      </c>
      <c r="D25" s="337"/>
      <c r="E25" s="337"/>
      <c r="F25" s="337"/>
    </row>
    <row r="26" spans="3:6" s="196" customFormat="1" ht="22.5">
      <c r="C26" s="334" t="s">
        <v>110</v>
      </c>
      <c r="D26" s="343" t="s">
        <v>887</v>
      </c>
      <c r="E26" s="343" t="s">
        <v>927</v>
      </c>
      <c r="F26" s="344" t="s">
        <v>111</v>
      </c>
    </row>
    <row r="27" spans="3:6" s="196" customFormat="1" ht="10.5">
      <c r="C27" s="336" t="s">
        <v>112</v>
      </c>
      <c r="D27" s="337">
        <v>0</v>
      </c>
      <c r="E27" s="337">
        <v>0</v>
      </c>
      <c r="F27" s="337">
        <v>311</v>
      </c>
    </row>
    <row r="28" spans="3:6" s="196" customFormat="1" ht="10.5">
      <c r="C28" s="336" t="s">
        <v>113</v>
      </c>
      <c r="D28" s="337">
        <v>0</v>
      </c>
      <c r="E28" s="337">
        <v>0</v>
      </c>
      <c r="F28" s="337">
        <v>113</v>
      </c>
    </row>
    <row r="29" spans="3:6" s="196" customFormat="1" ht="10.5">
      <c r="C29" s="336" t="s">
        <v>100</v>
      </c>
      <c r="D29" s="337">
        <v>0</v>
      </c>
      <c r="E29" s="337">
        <v>0</v>
      </c>
      <c r="F29" s="337">
        <v>0</v>
      </c>
    </row>
    <row r="33" ht="19.5">
      <c r="A33" s="345" t="s">
        <v>115</v>
      </c>
    </row>
    <row r="34" spans="1:11" s="196" customFormat="1" ht="10.5">
      <c r="A34" s="332" t="s">
        <v>116</v>
      </c>
      <c r="B34" s="332" t="s">
        <v>117</v>
      </c>
      <c r="C34" s="332" t="s">
        <v>87</v>
      </c>
      <c r="D34" s="332" t="s">
        <v>118</v>
      </c>
      <c r="E34" s="333" t="s">
        <v>119</v>
      </c>
      <c r="F34" s="333" t="s">
        <v>887</v>
      </c>
      <c r="G34" s="333" t="s">
        <v>120</v>
      </c>
      <c r="H34" s="333" t="s">
        <v>927</v>
      </c>
      <c r="I34" s="333" t="s">
        <v>99</v>
      </c>
      <c r="J34" s="333" t="s">
        <v>121</v>
      </c>
      <c r="K34" s="333" t="s">
        <v>122</v>
      </c>
    </row>
    <row r="35" spans="1:11" s="196" customFormat="1" ht="10.5">
      <c r="A35" s="346" t="s">
        <v>102</v>
      </c>
      <c r="B35" s="346" t="s">
        <v>102</v>
      </c>
      <c r="C35" s="346" t="s">
        <v>112</v>
      </c>
      <c r="D35" s="346" t="s">
        <v>102</v>
      </c>
      <c r="E35" s="347"/>
      <c r="F35" s="347"/>
      <c r="G35" s="347"/>
      <c r="H35" s="347"/>
      <c r="I35" s="347"/>
      <c r="J35" s="347"/>
      <c r="K35" s="347"/>
    </row>
    <row r="36" spans="1:11" s="196" customFormat="1" ht="10.5">
      <c r="A36" s="332" t="s">
        <v>123</v>
      </c>
      <c r="B36" s="332" t="s">
        <v>102</v>
      </c>
      <c r="C36" s="332" t="s">
        <v>124</v>
      </c>
      <c r="D36" s="332" t="s">
        <v>102</v>
      </c>
      <c r="E36" s="348"/>
      <c r="F36" s="348"/>
      <c r="G36" s="348"/>
      <c r="H36" s="348"/>
      <c r="I36" s="348"/>
      <c r="J36" s="348"/>
      <c r="K36" s="348"/>
    </row>
    <row r="37" spans="1:11" s="196" customFormat="1" ht="10.5">
      <c r="A37" s="336" t="s">
        <v>125</v>
      </c>
      <c r="B37" s="336" t="s">
        <v>102</v>
      </c>
      <c r="C37" s="336" t="s">
        <v>126</v>
      </c>
      <c r="D37" s="336" t="s">
        <v>674</v>
      </c>
      <c r="E37" s="337">
        <v>1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</row>
    <row r="38" spans="1:11" s="196" customFormat="1" ht="10.5">
      <c r="A38" s="332" t="s">
        <v>127</v>
      </c>
      <c r="B38" s="332" t="s">
        <v>102</v>
      </c>
      <c r="C38" s="332" t="s">
        <v>128</v>
      </c>
      <c r="D38" s="332" t="s">
        <v>102</v>
      </c>
      <c r="E38" s="348"/>
      <c r="F38" s="348"/>
      <c r="G38" s="348"/>
      <c r="H38" s="348"/>
      <c r="I38" s="348"/>
      <c r="J38" s="348"/>
      <c r="K38" s="348"/>
    </row>
    <row r="39" spans="1:11" s="196" customFormat="1" ht="10.5">
      <c r="A39" s="336" t="s">
        <v>129</v>
      </c>
      <c r="B39" s="336" t="s">
        <v>102</v>
      </c>
      <c r="C39" s="336" t="s">
        <v>130</v>
      </c>
      <c r="D39" s="336" t="s">
        <v>674</v>
      </c>
      <c r="E39" s="337">
        <v>7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</row>
    <row r="40" spans="1:11" s="196" customFormat="1" ht="10.5">
      <c r="A40" s="332" t="s">
        <v>131</v>
      </c>
      <c r="B40" s="332" t="s">
        <v>102</v>
      </c>
      <c r="C40" s="332" t="s">
        <v>132</v>
      </c>
      <c r="D40" s="332" t="s">
        <v>102</v>
      </c>
      <c r="E40" s="348"/>
      <c r="F40" s="348"/>
      <c r="G40" s="348"/>
      <c r="H40" s="348"/>
      <c r="I40" s="348"/>
      <c r="J40" s="348"/>
      <c r="K40" s="348"/>
    </row>
    <row r="41" spans="1:11" s="196" customFormat="1" ht="10.5">
      <c r="A41" s="336" t="s">
        <v>133</v>
      </c>
      <c r="B41" s="336" t="s">
        <v>102</v>
      </c>
      <c r="C41" s="336" t="s">
        <v>134</v>
      </c>
      <c r="D41" s="336" t="s">
        <v>674</v>
      </c>
      <c r="E41" s="337">
        <v>39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</row>
    <row r="42" spans="1:11" s="196" customFormat="1" ht="10.5">
      <c r="A42" s="336" t="s">
        <v>135</v>
      </c>
      <c r="B42" s="336" t="s">
        <v>102</v>
      </c>
      <c r="C42" s="336" t="s">
        <v>136</v>
      </c>
      <c r="D42" s="336" t="s">
        <v>674</v>
      </c>
      <c r="E42" s="337">
        <v>3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</row>
    <row r="43" spans="1:11" s="196" customFormat="1" ht="10.5">
      <c r="A43" s="336" t="s">
        <v>137</v>
      </c>
      <c r="B43" s="336" t="s">
        <v>102</v>
      </c>
      <c r="C43" s="336" t="s">
        <v>138</v>
      </c>
      <c r="D43" s="336" t="s">
        <v>674</v>
      </c>
      <c r="E43" s="337">
        <v>39</v>
      </c>
      <c r="F43" s="337">
        <v>0</v>
      </c>
      <c r="G43" s="337">
        <v>0</v>
      </c>
      <c r="H43" s="337">
        <v>0</v>
      </c>
      <c r="I43" s="337">
        <v>0</v>
      </c>
      <c r="J43" s="337">
        <v>0</v>
      </c>
      <c r="K43" s="337">
        <v>0</v>
      </c>
    </row>
    <row r="44" spans="1:11" s="196" customFormat="1" ht="10.5">
      <c r="A44" s="336" t="s">
        <v>139</v>
      </c>
      <c r="B44" s="336" t="s">
        <v>102</v>
      </c>
      <c r="C44" s="336" t="s">
        <v>140</v>
      </c>
      <c r="D44" s="336" t="s">
        <v>674</v>
      </c>
      <c r="E44" s="337">
        <v>3</v>
      </c>
      <c r="F44" s="337">
        <v>0</v>
      </c>
      <c r="G44" s="337">
        <v>0</v>
      </c>
      <c r="H44" s="337">
        <v>0</v>
      </c>
      <c r="I44" s="337">
        <v>0</v>
      </c>
      <c r="J44" s="337">
        <v>0</v>
      </c>
      <c r="K44" s="337">
        <v>0</v>
      </c>
    </row>
    <row r="45" spans="1:11" s="196" customFormat="1" ht="21">
      <c r="A45" s="332" t="s">
        <v>141</v>
      </c>
      <c r="B45" s="332" t="s">
        <v>102</v>
      </c>
      <c r="C45" s="349" t="s">
        <v>142</v>
      </c>
      <c r="D45" s="332" t="s">
        <v>102</v>
      </c>
      <c r="E45" s="348"/>
      <c r="F45" s="348"/>
      <c r="G45" s="348"/>
      <c r="H45" s="348"/>
      <c r="I45" s="348"/>
      <c r="J45" s="348"/>
      <c r="K45" s="348"/>
    </row>
    <row r="46" spans="1:11" s="196" customFormat="1" ht="10.5">
      <c r="A46" s="336" t="s">
        <v>143</v>
      </c>
      <c r="B46" s="336" t="s">
        <v>102</v>
      </c>
      <c r="C46" s="336" t="s">
        <v>144</v>
      </c>
      <c r="D46" s="336" t="s">
        <v>145</v>
      </c>
      <c r="E46" s="337">
        <v>58</v>
      </c>
      <c r="F46" s="337">
        <v>0</v>
      </c>
      <c r="G46" s="337">
        <v>0</v>
      </c>
      <c r="H46" s="337">
        <v>0</v>
      </c>
      <c r="I46" s="337">
        <v>0</v>
      </c>
      <c r="J46" s="337">
        <v>5</v>
      </c>
      <c r="K46" s="337">
        <v>290</v>
      </c>
    </row>
    <row r="47" spans="1:11" s="196" customFormat="1" ht="10.5">
      <c r="A47" s="336" t="s">
        <v>102</v>
      </c>
      <c r="B47" s="336" t="s">
        <v>102</v>
      </c>
      <c r="C47" s="336" t="s">
        <v>146</v>
      </c>
      <c r="D47" s="336" t="s">
        <v>674</v>
      </c>
      <c r="E47" s="337">
        <v>39</v>
      </c>
      <c r="F47" s="337">
        <v>0</v>
      </c>
      <c r="G47" s="337">
        <v>0</v>
      </c>
      <c r="H47" s="337">
        <v>0</v>
      </c>
      <c r="I47" s="337">
        <v>0</v>
      </c>
      <c r="J47" s="337">
        <v>0</v>
      </c>
      <c r="K47" s="337">
        <v>0</v>
      </c>
    </row>
    <row r="48" spans="1:11" s="196" customFormat="1" ht="10.5">
      <c r="A48" s="336" t="s">
        <v>102</v>
      </c>
      <c r="B48" s="336" t="s">
        <v>102</v>
      </c>
      <c r="C48" s="336" t="s">
        <v>147</v>
      </c>
      <c r="D48" s="336" t="s">
        <v>148</v>
      </c>
      <c r="E48" s="337">
        <v>3</v>
      </c>
      <c r="F48" s="337">
        <v>0</v>
      </c>
      <c r="G48" s="337">
        <v>0</v>
      </c>
      <c r="H48" s="337">
        <v>0</v>
      </c>
      <c r="I48" s="337">
        <v>0</v>
      </c>
      <c r="J48" s="337">
        <v>0</v>
      </c>
      <c r="K48" s="337">
        <v>0</v>
      </c>
    </row>
    <row r="49" spans="1:11" s="196" customFormat="1" ht="21">
      <c r="A49" s="332" t="s">
        <v>149</v>
      </c>
      <c r="B49" s="332" t="s">
        <v>102</v>
      </c>
      <c r="C49" s="349" t="s">
        <v>150</v>
      </c>
      <c r="D49" s="332" t="s">
        <v>102</v>
      </c>
      <c r="E49" s="348"/>
      <c r="F49" s="348"/>
      <c r="G49" s="348"/>
      <c r="H49" s="348"/>
      <c r="I49" s="348"/>
      <c r="J49" s="348"/>
      <c r="K49" s="348"/>
    </row>
    <row r="50" spans="1:11" s="196" customFormat="1" ht="10.5">
      <c r="A50" s="336" t="s">
        <v>151</v>
      </c>
      <c r="B50" s="336" t="s">
        <v>102</v>
      </c>
      <c r="C50" s="336" t="s">
        <v>152</v>
      </c>
      <c r="D50" s="336" t="s">
        <v>145</v>
      </c>
      <c r="E50" s="337">
        <v>4.2</v>
      </c>
      <c r="F50" s="337">
        <v>0</v>
      </c>
      <c r="G50" s="337">
        <v>0</v>
      </c>
      <c r="H50" s="337">
        <v>0</v>
      </c>
      <c r="I50" s="337">
        <v>0</v>
      </c>
      <c r="J50" s="337">
        <v>5</v>
      </c>
      <c r="K50" s="337">
        <v>21</v>
      </c>
    </row>
    <row r="51" spans="1:11" s="196" customFormat="1" ht="10.5">
      <c r="A51" s="346" t="s">
        <v>102</v>
      </c>
      <c r="B51" s="346" t="s">
        <v>102</v>
      </c>
      <c r="C51" s="346" t="s">
        <v>153</v>
      </c>
      <c r="D51" s="346" t="s">
        <v>102</v>
      </c>
      <c r="E51" s="347"/>
      <c r="F51" s="347"/>
      <c r="G51" s="347">
        <v>0</v>
      </c>
      <c r="H51" s="347"/>
      <c r="I51" s="347">
        <v>0</v>
      </c>
      <c r="J51" s="347"/>
      <c r="K51" s="347">
        <v>311</v>
      </c>
    </row>
    <row r="52" spans="1:11" s="196" customFormat="1" ht="10.5">
      <c r="A52" s="350" t="s">
        <v>102</v>
      </c>
      <c r="B52" s="350" t="s">
        <v>102</v>
      </c>
      <c r="C52" s="350" t="s">
        <v>113</v>
      </c>
      <c r="D52" s="350" t="s">
        <v>102</v>
      </c>
      <c r="E52" s="351"/>
      <c r="F52" s="351"/>
      <c r="G52" s="351"/>
      <c r="H52" s="351"/>
      <c r="I52" s="351"/>
      <c r="J52" s="351"/>
      <c r="K52" s="351"/>
    </row>
    <row r="53" spans="1:11" s="196" customFormat="1" ht="10.5">
      <c r="A53" s="336" t="s">
        <v>102</v>
      </c>
      <c r="B53" s="336" t="s">
        <v>102</v>
      </c>
      <c r="C53" s="336" t="s">
        <v>154</v>
      </c>
      <c r="D53" s="336" t="s">
        <v>1034</v>
      </c>
      <c r="E53" s="337">
        <v>65</v>
      </c>
      <c r="F53" s="337">
        <v>0</v>
      </c>
      <c r="G53" s="337">
        <v>0</v>
      </c>
      <c r="H53" s="337">
        <v>0</v>
      </c>
      <c r="I53" s="337">
        <v>0</v>
      </c>
      <c r="J53" s="337">
        <v>1</v>
      </c>
      <c r="K53" s="337">
        <v>65</v>
      </c>
    </row>
    <row r="54" spans="1:11" s="196" customFormat="1" ht="10.5">
      <c r="A54" s="336" t="s">
        <v>102</v>
      </c>
      <c r="B54" s="336" t="s">
        <v>102</v>
      </c>
      <c r="C54" s="336" t="s">
        <v>155</v>
      </c>
      <c r="D54" s="336" t="s">
        <v>156</v>
      </c>
      <c r="E54" s="337">
        <v>56</v>
      </c>
      <c r="F54" s="337">
        <v>0</v>
      </c>
      <c r="G54" s="337">
        <v>0</v>
      </c>
      <c r="H54" s="337">
        <v>0</v>
      </c>
      <c r="I54" s="337">
        <v>0</v>
      </c>
      <c r="J54" s="337">
        <v>0</v>
      </c>
      <c r="K54" s="337">
        <v>0</v>
      </c>
    </row>
    <row r="55" spans="1:11" s="196" customFormat="1" ht="10.5">
      <c r="A55" s="336" t="s">
        <v>102</v>
      </c>
      <c r="B55" s="336" t="s">
        <v>102</v>
      </c>
      <c r="C55" s="336" t="s">
        <v>157</v>
      </c>
      <c r="D55" s="336" t="s">
        <v>1034</v>
      </c>
      <c r="E55" s="337">
        <v>48</v>
      </c>
      <c r="F55" s="337">
        <v>0</v>
      </c>
      <c r="G55" s="337">
        <v>0</v>
      </c>
      <c r="H55" s="337">
        <v>0</v>
      </c>
      <c r="I55" s="337">
        <v>0</v>
      </c>
      <c r="J55" s="337">
        <v>1</v>
      </c>
      <c r="K55" s="337">
        <v>48</v>
      </c>
    </row>
    <row r="56" spans="1:11" s="196" customFormat="1" ht="10.5">
      <c r="A56" s="350" t="s">
        <v>102</v>
      </c>
      <c r="B56" s="350" t="s">
        <v>102</v>
      </c>
      <c r="C56" s="350" t="s">
        <v>158</v>
      </c>
      <c r="D56" s="350" t="s">
        <v>102</v>
      </c>
      <c r="E56" s="351"/>
      <c r="F56" s="351"/>
      <c r="G56" s="351">
        <v>0</v>
      </c>
      <c r="H56" s="351"/>
      <c r="I56" s="351">
        <v>0</v>
      </c>
      <c r="J56" s="351"/>
      <c r="K56" s="351">
        <v>113</v>
      </c>
    </row>
    <row r="57" spans="1:11" s="196" customFormat="1" ht="10.5">
      <c r="A57" s="350" t="s">
        <v>102</v>
      </c>
      <c r="B57" s="350" t="s">
        <v>102</v>
      </c>
      <c r="C57" s="350" t="s">
        <v>100</v>
      </c>
      <c r="D57" s="350" t="s">
        <v>102</v>
      </c>
      <c r="E57" s="351"/>
      <c r="F57" s="351"/>
      <c r="G57" s="351"/>
      <c r="H57" s="351"/>
      <c r="I57" s="351"/>
      <c r="J57" s="351"/>
      <c r="K57" s="351"/>
    </row>
    <row r="58" spans="1:11" s="196" customFormat="1" ht="10.5">
      <c r="A58" s="336" t="s">
        <v>102</v>
      </c>
      <c r="B58" s="336" t="s">
        <v>102</v>
      </c>
      <c r="C58" s="336" t="s">
        <v>159</v>
      </c>
      <c r="D58" s="336" t="s">
        <v>102</v>
      </c>
      <c r="E58" s="337"/>
      <c r="F58" s="337"/>
      <c r="G58" s="337"/>
      <c r="H58" s="337"/>
      <c r="I58" s="337"/>
      <c r="J58" s="337"/>
      <c r="K58" s="337"/>
    </row>
    <row r="59" spans="1:11" s="196" customFormat="1" ht="10.5">
      <c r="A59" s="336" t="s">
        <v>102</v>
      </c>
      <c r="B59" s="336" t="s">
        <v>102</v>
      </c>
      <c r="C59" s="336" t="s">
        <v>160</v>
      </c>
      <c r="D59" s="336" t="s">
        <v>161</v>
      </c>
      <c r="E59" s="337">
        <v>30</v>
      </c>
      <c r="F59" s="337">
        <v>0</v>
      </c>
      <c r="G59" s="337">
        <v>0</v>
      </c>
      <c r="H59" s="337">
        <v>0</v>
      </c>
      <c r="I59" s="337">
        <v>0</v>
      </c>
      <c r="J59" s="337">
        <v>0</v>
      </c>
      <c r="K59" s="337">
        <v>0</v>
      </c>
    </row>
    <row r="60" spans="1:11" s="196" customFormat="1" ht="10.5">
      <c r="A60" s="350" t="s">
        <v>102</v>
      </c>
      <c r="B60" s="350" t="s">
        <v>102</v>
      </c>
      <c r="C60" s="350" t="s">
        <v>162</v>
      </c>
      <c r="D60" s="350" t="s">
        <v>102</v>
      </c>
      <c r="E60" s="351"/>
      <c r="F60" s="351"/>
      <c r="G60" s="351">
        <v>0</v>
      </c>
      <c r="H60" s="351"/>
      <c r="I60" s="351"/>
      <c r="J60" s="351"/>
      <c r="K60" s="351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4"/>
  <sheetViews>
    <sheetView workbookViewId="0" topLeftCell="A1">
      <selection activeCell="E37" sqref="E37"/>
    </sheetView>
  </sheetViews>
  <sheetFormatPr defaultColWidth="9.33203125" defaultRowHeight="10.5"/>
  <cols>
    <col min="1" max="1" width="9.5" style="0" customWidth="1"/>
    <col min="2" max="2" width="60.66015625" style="0" customWidth="1"/>
    <col min="3" max="3" width="5.66015625" style="0" customWidth="1"/>
    <col min="6" max="6" width="14" style="0" customWidth="1"/>
    <col min="7" max="16384" width="17.5" style="0" customWidth="1"/>
  </cols>
  <sheetData>
    <row r="1" spans="1:6" s="218" customFormat="1" ht="12">
      <c r="A1" s="213"/>
      <c r="B1" s="214" t="s">
        <v>939</v>
      </c>
      <c r="C1" s="215"/>
      <c r="D1" s="216"/>
      <c r="E1" s="216"/>
      <c r="F1" s="217"/>
    </row>
    <row r="2" spans="1:6" s="222" customFormat="1" ht="12">
      <c r="A2" s="213"/>
      <c r="B2" s="219" t="s">
        <v>940</v>
      </c>
      <c r="C2" s="215"/>
      <c r="D2" s="220"/>
      <c r="E2" s="220"/>
      <c r="F2" s="221"/>
    </row>
    <row r="3" spans="1:5" s="222" customFormat="1" ht="12">
      <c r="A3" s="213"/>
      <c r="B3" s="223" t="s">
        <v>85</v>
      </c>
      <c r="C3" s="215"/>
      <c r="D3" s="224"/>
      <c r="E3" s="225"/>
    </row>
    <row r="4" spans="1:7" s="222" customFormat="1" ht="12">
      <c r="A4" s="226" t="s">
        <v>941</v>
      </c>
      <c r="B4" s="227" t="s">
        <v>942</v>
      </c>
      <c r="C4" s="226" t="s">
        <v>943</v>
      </c>
      <c r="D4" s="228" t="s">
        <v>944</v>
      </c>
      <c r="E4" s="228" t="s">
        <v>945</v>
      </c>
      <c r="F4" s="229" t="s">
        <v>946</v>
      </c>
      <c r="G4" s="230"/>
    </row>
    <row r="5" spans="1:6" s="222" customFormat="1" ht="12">
      <c r="A5" s="231"/>
      <c r="B5" s="232"/>
      <c r="C5" s="233"/>
      <c r="D5" s="234"/>
      <c r="E5" s="234"/>
      <c r="F5" s="235"/>
    </row>
    <row r="6" spans="1:6" s="222" customFormat="1" ht="12.75">
      <c r="A6" s="231"/>
      <c r="B6" s="236"/>
      <c r="C6" s="233"/>
      <c r="D6" s="234"/>
      <c r="E6" s="234"/>
      <c r="F6" s="235"/>
    </row>
    <row r="7" spans="1:6" s="222" customFormat="1" ht="12">
      <c r="A7" s="231"/>
      <c r="B7" s="232"/>
      <c r="C7" s="233"/>
      <c r="D7" s="234"/>
      <c r="E7" s="234"/>
      <c r="F7" s="235"/>
    </row>
    <row r="8" spans="1:6" s="222" customFormat="1" ht="15.75" customHeight="1">
      <c r="A8" s="231"/>
      <c r="B8" s="237" t="s">
        <v>947</v>
      </c>
      <c r="C8" s="233"/>
      <c r="D8" s="234"/>
      <c r="E8" s="234"/>
      <c r="F8" s="238"/>
    </row>
    <row r="9" spans="1:6" s="222" customFormat="1" ht="15.75" customHeight="1">
      <c r="A9" s="231"/>
      <c r="B9" s="237"/>
      <c r="C9" s="233"/>
      <c r="D9" s="234"/>
      <c r="E9" s="234"/>
      <c r="F9" s="238"/>
    </row>
    <row r="10" spans="1:6" s="244" customFormat="1" ht="15" customHeight="1">
      <c r="A10" s="239"/>
      <c r="B10" s="240" t="s">
        <v>948</v>
      </c>
      <c r="C10" s="241"/>
      <c r="D10" s="242"/>
      <c r="E10" s="242"/>
      <c r="F10" s="243"/>
    </row>
    <row r="11" spans="1:6" s="250" customFormat="1" ht="12">
      <c r="A11" s="245"/>
      <c r="B11" s="246"/>
      <c r="C11" s="247"/>
      <c r="D11" s="248"/>
      <c r="E11" s="248"/>
      <c r="F11" s="249"/>
    </row>
    <row r="12" spans="1:6" s="250" customFormat="1" ht="12" customHeight="1">
      <c r="A12" s="245"/>
      <c r="B12" s="251" t="s">
        <v>949</v>
      </c>
      <c r="C12" s="252"/>
      <c r="D12" s="253"/>
      <c r="E12" s="253"/>
      <c r="F12" s="254">
        <f>F65</f>
        <v>0</v>
      </c>
    </row>
    <row r="13" spans="1:6" s="250" customFormat="1" ht="12" customHeight="1">
      <c r="A13" s="245"/>
      <c r="B13" s="255" t="s">
        <v>950</v>
      </c>
      <c r="C13" s="256"/>
      <c r="D13" s="257"/>
      <c r="E13" s="257"/>
      <c r="F13" s="258">
        <f>F86</f>
        <v>0</v>
      </c>
    </row>
    <row r="14" spans="1:6" s="250" customFormat="1" ht="12" customHeight="1">
      <c r="A14" s="245"/>
      <c r="B14" s="255" t="s">
        <v>951</v>
      </c>
      <c r="C14" s="256"/>
      <c r="D14" s="257"/>
      <c r="E14" s="257"/>
      <c r="F14" s="258">
        <f>F101</f>
        <v>0</v>
      </c>
    </row>
    <row r="15" spans="1:6" s="250" customFormat="1" ht="12" customHeight="1">
      <c r="A15" s="245"/>
      <c r="B15" s="255" t="s">
        <v>952</v>
      </c>
      <c r="C15" s="256"/>
      <c r="D15" s="257"/>
      <c r="E15" s="257"/>
      <c r="F15" s="258">
        <f>F119</f>
        <v>0</v>
      </c>
    </row>
    <row r="16" spans="1:6" s="250" customFormat="1" ht="12" customHeight="1">
      <c r="A16" s="245"/>
      <c r="B16" s="255" t="s">
        <v>382</v>
      </c>
      <c r="C16" s="256"/>
      <c r="D16" s="257"/>
      <c r="E16" s="257"/>
      <c r="F16" s="258">
        <f>F127</f>
        <v>0</v>
      </c>
    </row>
    <row r="17" spans="1:6" s="250" customFormat="1" ht="12" customHeight="1">
      <c r="A17" s="245"/>
      <c r="B17" s="255" t="s">
        <v>953</v>
      </c>
      <c r="C17" s="256"/>
      <c r="D17" s="257"/>
      <c r="E17" s="257"/>
      <c r="F17" s="258">
        <f>F134</f>
        <v>0</v>
      </c>
    </row>
    <row r="18" spans="1:6" s="250" customFormat="1" ht="12" customHeight="1">
      <c r="A18" s="245"/>
      <c r="B18" s="255" t="s">
        <v>954</v>
      </c>
      <c r="C18" s="256"/>
      <c r="D18" s="257"/>
      <c r="E18" s="257"/>
      <c r="F18" s="258">
        <f>F143</f>
        <v>0</v>
      </c>
    </row>
    <row r="19" spans="1:6" s="250" customFormat="1" ht="12" customHeight="1">
      <c r="A19" s="245"/>
      <c r="B19" s="255" t="s">
        <v>955</v>
      </c>
      <c r="C19" s="256"/>
      <c r="D19" s="257"/>
      <c r="E19" s="257"/>
      <c r="F19" s="258">
        <f>F154</f>
        <v>0</v>
      </c>
    </row>
    <row r="20" spans="1:6" s="250" customFormat="1" ht="12" customHeight="1">
      <c r="A20" s="245"/>
      <c r="B20" s="255" t="s">
        <v>956</v>
      </c>
      <c r="C20" s="256"/>
      <c r="D20" s="257"/>
      <c r="E20" s="257"/>
      <c r="F20" s="258">
        <f>F201</f>
        <v>0</v>
      </c>
    </row>
    <row r="21" spans="1:6" s="250" customFormat="1" ht="12" customHeight="1">
      <c r="A21" s="245"/>
      <c r="B21" s="259" t="s">
        <v>957</v>
      </c>
      <c r="C21" s="256"/>
      <c r="D21" s="260"/>
      <c r="E21" s="260"/>
      <c r="F21" s="261">
        <v>0</v>
      </c>
    </row>
    <row r="22" spans="1:6" s="267" customFormat="1" ht="12" customHeight="1">
      <c r="A22" s="262"/>
      <c r="B22" s="263" t="s">
        <v>958</v>
      </c>
      <c r="C22" s="264"/>
      <c r="D22" s="265"/>
      <c r="E22" s="265"/>
      <c r="F22" s="266">
        <f>SUM(F12:F21)</f>
        <v>0</v>
      </c>
    </row>
    <row r="23" spans="1:6" s="250" customFormat="1" ht="12" customHeight="1">
      <c r="A23" s="245"/>
      <c r="B23" s="268"/>
      <c r="C23" s="269"/>
      <c r="D23" s="270"/>
      <c r="E23" s="270"/>
      <c r="F23" s="271"/>
    </row>
    <row r="24" spans="1:6" s="250" customFormat="1" ht="12" customHeight="1">
      <c r="A24" s="245"/>
      <c r="B24" s="272"/>
      <c r="C24" s="247"/>
      <c r="D24" s="248"/>
      <c r="E24" s="248"/>
      <c r="F24" s="249"/>
    </row>
    <row r="25" spans="1:6" s="250" customFormat="1" ht="12" customHeight="1">
      <c r="A25" s="245"/>
      <c r="B25" s="273"/>
      <c r="C25" s="247"/>
      <c r="D25" s="274"/>
      <c r="E25" s="274"/>
      <c r="F25" s="275"/>
    </row>
    <row r="26" spans="1:6" s="250" customFormat="1" ht="12" customHeight="1">
      <c r="A26" s="245"/>
      <c r="B26" s="273"/>
      <c r="C26" s="247"/>
      <c r="D26" s="274"/>
      <c r="E26" s="274"/>
      <c r="F26" s="275"/>
    </row>
    <row r="27" spans="1:6" s="250" customFormat="1" ht="15" customHeight="1">
      <c r="A27" s="245"/>
      <c r="B27" s="276" t="s">
        <v>959</v>
      </c>
      <c r="C27" s="247"/>
      <c r="D27" s="274"/>
      <c r="E27" s="274"/>
      <c r="F27" s="275"/>
    </row>
    <row r="28" spans="1:6" s="250" customFormat="1" ht="12" customHeight="1">
      <c r="A28" s="245"/>
      <c r="B28" s="273"/>
      <c r="C28" s="247"/>
      <c r="D28" s="274"/>
      <c r="E28" s="274"/>
      <c r="F28" s="275"/>
    </row>
    <row r="29" spans="1:6" s="250" customFormat="1" ht="12" customHeight="1">
      <c r="A29" s="245"/>
      <c r="B29" s="277" t="s">
        <v>950</v>
      </c>
      <c r="C29" s="252"/>
      <c r="D29" s="253"/>
      <c r="E29" s="253"/>
      <c r="F29" s="254">
        <f>F228</f>
        <v>0</v>
      </c>
    </row>
    <row r="30" spans="1:6" s="250" customFormat="1" ht="12" customHeight="1">
      <c r="A30" s="245"/>
      <c r="B30" s="255" t="s">
        <v>951</v>
      </c>
      <c r="C30" s="256"/>
      <c r="D30" s="257"/>
      <c r="E30" s="257"/>
      <c r="F30" s="258">
        <f>F240</f>
        <v>0</v>
      </c>
    </row>
    <row r="31" spans="1:6" s="250" customFormat="1" ht="12" customHeight="1">
      <c r="A31" s="245"/>
      <c r="B31" s="255" t="s">
        <v>960</v>
      </c>
      <c r="C31" s="256"/>
      <c r="D31" s="257"/>
      <c r="E31" s="257"/>
      <c r="F31" s="258">
        <f>F255</f>
        <v>0</v>
      </c>
    </row>
    <row r="32" spans="1:6" s="250" customFormat="1" ht="12" customHeight="1">
      <c r="A32" s="245"/>
      <c r="B32" s="255" t="s">
        <v>952</v>
      </c>
      <c r="C32" s="256"/>
      <c r="D32" s="257"/>
      <c r="E32" s="257"/>
      <c r="F32" s="258">
        <f>F277</f>
        <v>0</v>
      </c>
    </row>
    <row r="33" spans="1:6" s="250" customFormat="1" ht="12" customHeight="1">
      <c r="A33" s="245"/>
      <c r="B33" s="255" t="s">
        <v>382</v>
      </c>
      <c r="C33" s="256"/>
      <c r="D33" s="257"/>
      <c r="E33" s="257"/>
      <c r="F33" s="258">
        <f>F282</f>
        <v>0</v>
      </c>
    </row>
    <row r="34" spans="1:6" s="250" customFormat="1" ht="12" customHeight="1">
      <c r="A34" s="245"/>
      <c r="B34" s="255" t="s">
        <v>961</v>
      </c>
      <c r="C34" s="256"/>
      <c r="D34" s="257"/>
      <c r="E34" s="257"/>
      <c r="F34" s="258">
        <f>F287</f>
        <v>0</v>
      </c>
    </row>
    <row r="35" spans="1:6" s="250" customFormat="1" ht="12" customHeight="1">
      <c r="A35" s="245"/>
      <c r="B35" s="255" t="s">
        <v>962</v>
      </c>
      <c r="C35" s="256"/>
      <c r="D35" s="257"/>
      <c r="E35" s="257"/>
      <c r="F35" s="258">
        <f>F143</f>
        <v>0</v>
      </c>
    </row>
    <row r="36" spans="1:6" s="250" customFormat="1" ht="12" customHeight="1">
      <c r="A36" s="245"/>
      <c r="B36" s="255" t="s">
        <v>963</v>
      </c>
      <c r="C36" s="256"/>
      <c r="D36" s="257"/>
      <c r="E36" s="257"/>
      <c r="F36" s="258">
        <f>F303</f>
        <v>0</v>
      </c>
    </row>
    <row r="37" spans="1:6" s="250" customFormat="1" ht="12" customHeight="1">
      <c r="A37" s="245"/>
      <c r="B37" s="259" t="s">
        <v>957</v>
      </c>
      <c r="C37" s="256"/>
      <c r="D37" s="260"/>
      <c r="E37" s="260"/>
      <c r="F37" s="261">
        <v>0</v>
      </c>
    </row>
    <row r="38" spans="1:6" s="250" customFormat="1" ht="12" customHeight="1">
      <c r="A38" s="245"/>
      <c r="B38" s="273"/>
      <c r="C38" s="247"/>
      <c r="D38" s="274"/>
      <c r="E38" s="274"/>
      <c r="F38" s="275"/>
    </row>
    <row r="39" spans="1:6" s="283" customFormat="1" ht="12" customHeight="1">
      <c r="A39" s="278"/>
      <c r="B39" s="279" t="s">
        <v>964</v>
      </c>
      <c r="C39" s="280"/>
      <c r="D39" s="281"/>
      <c r="E39" s="281"/>
      <c r="F39" s="282">
        <f>SUM(F29:F38)</f>
        <v>0</v>
      </c>
    </row>
    <row r="40" spans="1:6" s="250" customFormat="1" ht="12" customHeight="1">
      <c r="A40" s="245"/>
      <c r="B40" s="273"/>
      <c r="C40" s="247"/>
      <c r="D40" s="274"/>
      <c r="E40" s="274"/>
      <c r="F40" s="275"/>
    </row>
    <row r="41" spans="1:6" s="250" customFormat="1" ht="12" customHeight="1">
      <c r="A41" s="245"/>
      <c r="B41" s="273"/>
      <c r="C41" s="247"/>
      <c r="D41" s="274"/>
      <c r="E41" s="274"/>
      <c r="F41" s="275"/>
    </row>
    <row r="42" spans="1:6" s="250" customFormat="1" ht="12" customHeight="1">
      <c r="A42" s="245"/>
      <c r="B42" s="273"/>
      <c r="C42" s="247"/>
      <c r="D42" s="274"/>
      <c r="E42" s="274"/>
      <c r="F42" s="275"/>
    </row>
    <row r="43" spans="1:6" s="283" customFormat="1" ht="12" customHeight="1">
      <c r="A43" s="278"/>
      <c r="B43" s="279" t="s">
        <v>965</v>
      </c>
      <c r="C43" s="280"/>
      <c r="D43" s="281"/>
      <c r="E43" s="281"/>
      <c r="F43" s="282">
        <f>F22+F39</f>
        <v>0</v>
      </c>
    </row>
    <row r="44" spans="1:6" s="250" customFormat="1" ht="12" customHeight="1">
      <c r="A44" s="245"/>
      <c r="B44" s="273"/>
      <c r="C44" s="247"/>
      <c r="D44" s="274"/>
      <c r="E44" s="274"/>
      <c r="F44" s="275"/>
    </row>
    <row r="45" spans="1:6" s="250" customFormat="1" ht="12" customHeight="1">
      <c r="A45" s="245"/>
      <c r="B45" s="251" t="s">
        <v>966</v>
      </c>
      <c r="C45" s="252" t="s">
        <v>1047</v>
      </c>
      <c r="D45" s="284">
        <v>19</v>
      </c>
      <c r="E45" s="284">
        <f>F43</f>
        <v>0</v>
      </c>
      <c r="F45" s="285">
        <f>D45*E45*0.01</f>
        <v>0</v>
      </c>
    </row>
    <row r="46" spans="1:6" s="250" customFormat="1" ht="12" customHeight="1">
      <c r="A46" s="245"/>
      <c r="B46" s="273"/>
      <c r="C46" s="247"/>
      <c r="D46" s="274"/>
      <c r="E46" s="274"/>
      <c r="F46" s="275"/>
    </row>
    <row r="47" spans="1:6" s="283" customFormat="1" ht="12" customHeight="1">
      <c r="A47" s="278"/>
      <c r="B47" s="279" t="s">
        <v>967</v>
      </c>
      <c r="C47" s="280"/>
      <c r="D47" s="281"/>
      <c r="E47" s="281"/>
      <c r="F47" s="282">
        <f>SUM(F43:F46)</f>
        <v>0</v>
      </c>
    </row>
    <row r="48" spans="1:6" s="250" customFormat="1" ht="12" customHeight="1">
      <c r="A48" s="245"/>
      <c r="B48" s="273"/>
      <c r="C48" s="247"/>
      <c r="D48" s="274"/>
      <c r="E48" s="274"/>
      <c r="F48" s="275"/>
    </row>
    <row r="49" spans="1:8" s="267" customFormat="1" ht="12" customHeight="1">
      <c r="A49" s="262"/>
      <c r="B49" s="246"/>
      <c r="C49" s="286"/>
      <c r="D49" s="287"/>
      <c r="E49" s="287"/>
      <c r="F49" s="288"/>
      <c r="H49" s="250"/>
    </row>
    <row r="50" spans="1:8" s="267" customFormat="1" ht="12" customHeight="1">
      <c r="A50" s="262"/>
      <c r="B50" s="246"/>
      <c r="C50" s="286"/>
      <c r="D50" s="287"/>
      <c r="E50" s="287"/>
      <c r="F50" s="288"/>
      <c r="H50" s="250"/>
    </row>
    <row r="51" spans="1:8" s="267" customFormat="1" ht="12" customHeight="1">
      <c r="A51" s="262"/>
      <c r="B51" s="246"/>
      <c r="C51" s="286"/>
      <c r="D51" s="287"/>
      <c r="E51" s="287"/>
      <c r="F51" s="288"/>
      <c r="H51" s="250"/>
    </row>
    <row r="52" spans="1:8" s="267" customFormat="1" ht="12" customHeight="1">
      <c r="A52" s="262"/>
      <c r="B52" s="246"/>
      <c r="C52" s="286"/>
      <c r="D52" s="287"/>
      <c r="E52" s="287"/>
      <c r="F52" s="288"/>
      <c r="H52" s="250"/>
    </row>
    <row r="53" spans="1:8" s="267" customFormat="1" ht="12" customHeight="1">
      <c r="A53" s="262"/>
      <c r="B53" s="246"/>
      <c r="C53" s="286"/>
      <c r="D53" s="287"/>
      <c r="E53" s="287"/>
      <c r="F53" s="288"/>
      <c r="H53" s="250"/>
    </row>
    <row r="54" spans="1:8" s="267" customFormat="1" ht="12" customHeight="1">
      <c r="A54" s="262"/>
      <c r="B54" s="246"/>
      <c r="C54" s="286"/>
      <c r="D54" s="287"/>
      <c r="E54" s="287"/>
      <c r="F54" s="288"/>
      <c r="H54" s="250"/>
    </row>
    <row r="55" spans="1:8" s="267" customFormat="1" ht="12" customHeight="1">
      <c r="A55" s="262"/>
      <c r="B55" s="246"/>
      <c r="C55" s="286"/>
      <c r="D55" s="287"/>
      <c r="E55" s="287"/>
      <c r="F55" s="288"/>
      <c r="H55" s="250"/>
    </row>
    <row r="56" spans="1:6" s="222" customFormat="1" ht="12">
      <c r="A56" s="289"/>
      <c r="B56" s="290" t="s">
        <v>968</v>
      </c>
      <c r="C56" s="291"/>
      <c r="D56" s="292"/>
      <c r="E56" s="292"/>
      <c r="F56" s="293"/>
    </row>
    <row r="57" spans="1:6" s="222" customFormat="1" ht="12">
      <c r="A57" s="289"/>
      <c r="B57" s="290"/>
      <c r="C57" s="291"/>
      <c r="D57" s="292"/>
      <c r="E57" s="292"/>
      <c r="F57" s="293"/>
    </row>
    <row r="58" spans="1:6" s="222" customFormat="1" ht="24">
      <c r="A58" s="289">
        <v>1.2</v>
      </c>
      <c r="B58" s="294" t="s">
        <v>969</v>
      </c>
      <c r="C58" s="291" t="s">
        <v>674</v>
      </c>
      <c r="D58" s="292">
        <v>2</v>
      </c>
      <c r="E58" s="292"/>
      <c r="F58" s="293">
        <f>D58*E58</f>
        <v>0</v>
      </c>
    </row>
    <row r="59" spans="1:6" s="222" customFormat="1" ht="12">
      <c r="A59" s="295" t="s">
        <v>970</v>
      </c>
      <c r="B59" s="294" t="s">
        <v>971</v>
      </c>
      <c r="C59" s="291" t="s">
        <v>674</v>
      </c>
      <c r="D59" s="292">
        <v>2</v>
      </c>
      <c r="E59" s="292"/>
      <c r="F59" s="293">
        <f aca="true" t="shared" si="0" ref="F59:F64">D59*E59</f>
        <v>0</v>
      </c>
    </row>
    <row r="60" spans="1:6" s="222" customFormat="1" ht="12">
      <c r="A60" s="289">
        <v>5</v>
      </c>
      <c r="B60" s="294" t="s">
        <v>972</v>
      </c>
      <c r="C60" s="291" t="s">
        <v>674</v>
      </c>
      <c r="D60" s="292">
        <v>1</v>
      </c>
      <c r="E60" s="292"/>
      <c r="F60" s="293">
        <f>D60*E60</f>
        <v>0</v>
      </c>
    </row>
    <row r="61" spans="1:6" s="222" customFormat="1" ht="12">
      <c r="A61" s="289"/>
      <c r="B61" s="294" t="s">
        <v>973</v>
      </c>
      <c r="C61" s="291" t="s">
        <v>674</v>
      </c>
      <c r="D61" s="292">
        <v>2</v>
      </c>
      <c r="E61" s="292"/>
      <c r="F61" s="293">
        <f>D61*E61</f>
        <v>0</v>
      </c>
    </row>
    <row r="62" spans="1:6" s="222" customFormat="1" ht="24">
      <c r="A62" s="289"/>
      <c r="B62" s="294" t="s">
        <v>974</v>
      </c>
      <c r="C62" s="291" t="s">
        <v>674</v>
      </c>
      <c r="D62" s="292">
        <v>2</v>
      </c>
      <c r="E62" s="292"/>
      <c r="F62" s="293">
        <f>D62*E62</f>
        <v>0</v>
      </c>
    </row>
    <row r="63" spans="1:6" s="222" customFormat="1" ht="12" customHeight="1">
      <c r="A63" s="213">
        <v>6</v>
      </c>
      <c r="B63" s="294" t="s">
        <v>975</v>
      </c>
      <c r="C63" s="215" t="s">
        <v>674</v>
      </c>
      <c r="D63" s="220">
        <v>1</v>
      </c>
      <c r="E63" s="220"/>
      <c r="F63" s="293">
        <f t="shared" si="0"/>
        <v>0</v>
      </c>
    </row>
    <row r="64" spans="1:6" s="222" customFormat="1" ht="12" customHeight="1">
      <c r="A64" s="213">
        <v>7</v>
      </c>
      <c r="B64" s="294" t="s">
        <v>976</v>
      </c>
      <c r="C64" s="215" t="s">
        <v>674</v>
      </c>
      <c r="D64" s="220">
        <v>1</v>
      </c>
      <c r="E64" s="220"/>
      <c r="F64" s="293">
        <f t="shared" si="0"/>
        <v>0</v>
      </c>
    </row>
    <row r="65" spans="1:6" s="299" customFormat="1" ht="12" customHeight="1">
      <c r="A65" s="214"/>
      <c r="B65" s="290" t="s">
        <v>977</v>
      </c>
      <c r="C65" s="296"/>
      <c r="D65" s="297"/>
      <c r="E65" s="297"/>
      <c r="F65" s="298">
        <f>SUM(F58:F64)</f>
        <v>0</v>
      </c>
    </row>
    <row r="66" spans="1:6" s="299" customFormat="1" ht="12" customHeight="1">
      <c r="A66" s="214"/>
      <c r="B66" s="290"/>
      <c r="C66" s="296"/>
      <c r="D66" s="297"/>
      <c r="E66" s="297"/>
      <c r="F66" s="298"/>
    </row>
    <row r="67" spans="1:6" s="222" customFormat="1" ht="12" customHeight="1">
      <c r="A67" s="213"/>
      <c r="B67" s="223"/>
      <c r="C67" s="215"/>
      <c r="D67" s="220"/>
      <c r="E67" s="220"/>
      <c r="F67" s="293"/>
    </row>
    <row r="68" spans="1:6" s="222" customFormat="1" ht="12" customHeight="1">
      <c r="A68" s="213"/>
      <c r="B68" s="300" t="s">
        <v>978</v>
      </c>
      <c r="C68" s="215"/>
      <c r="D68" s="220"/>
      <c r="E68" s="220"/>
      <c r="F68" s="293"/>
    </row>
    <row r="69" spans="1:6" s="222" customFormat="1" ht="12" customHeight="1">
      <c r="A69" s="213"/>
      <c r="B69" s="223"/>
      <c r="C69" s="215"/>
      <c r="D69" s="220"/>
      <c r="E69" s="220"/>
      <c r="F69" s="293"/>
    </row>
    <row r="70" spans="1:6" s="222" customFormat="1" ht="12" customHeight="1">
      <c r="A70" s="213"/>
      <c r="B70" s="223" t="s">
        <v>979</v>
      </c>
      <c r="C70" s="291" t="s">
        <v>674</v>
      </c>
      <c r="D70" s="292">
        <v>1</v>
      </c>
      <c r="E70" s="292"/>
      <c r="F70" s="293">
        <f>D70*E70</f>
        <v>0</v>
      </c>
    </row>
    <row r="71" spans="1:6" s="222" customFormat="1" ht="12" customHeight="1">
      <c r="A71" s="213"/>
      <c r="B71" s="223" t="s">
        <v>980</v>
      </c>
      <c r="C71" s="215" t="s">
        <v>674</v>
      </c>
      <c r="D71" s="220">
        <v>4</v>
      </c>
      <c r="E71" s="220"/>
      <c r="F71" s="293">
        <f aca="true" t="shared" si="1" ref="F71:F76">D71*E71</f>
        <v>0</v>
      </c>
    </row>
    <row r="72" spans="1:6" s="222" customFormat="1" ht="12" customHeight="1">
      <c r="A72" s="213"/>
      <c r="B72" s="223" t="s">
        <v>981</v>
      </c>
      <c r="C72" s="215" t="s">
        <v>674</v>
      </c>
      <c r="D72" s="220">
        <v>10</v>
      </c>
      <c r="E72" s="220"/>
      <c r="F72" s="293">
        <f t="shared" si="1"/>
        <v>0</v>
      </c>
    </row>
    <row r="73" spans="1:6" s="222" customFormat="1" ht="12" customHeight="1">
      <c r="A73" s="213"/>
      <c r="B73" s="223" t="s">
        <v>982</v>
      </c>
      <c r="C73" s="215" t="s">
        <v>674</v>
      </c>
      <c r="D73" s="220">
        <v>2</v>
      </c>
      <c r="E73" s="220"/>
      <c r="F73" s="293">
        <f>D73*E73</f>
        <v>0</v>
      </c>
    </row>
    <row r="74" spans="1:6" s="222" customFormat="1" ht="12" customHeight="1">
      <c r="A74" s="213"/>
      <c r="B74" s="223" t="s">
        <v>983</v>
      </c>
      <c r="C74" s="215" t="s">
        <v>674</v>
      </c>
      <c r="D74" s="220">
        <v>2</v>
      </c>
      <c r="E74" s="220"/>
      <c r="F74" s="293">
        <f t="shared" si="1"/>
        <v>0</v>
      </c>
    </row>
    <row r="75" spans="1:6" s="222" customFormat="1" ht="12" customHeight="1">
      <c r="A75" s="213"/>
      <c r="B75" s="223" t="s">
        <v>984</v>
      </c>
      <c r="C75" s="215" t="s">
        <v>674</v>
      </c>
      <c r="D75" s="220">
        <v>5</v>
      </c>
      <c r="E75" s="220"/>
      <c r="F75" s="293">
        <f t="shared" si="1"/>
        <v>0</v>
      </c>
    </row>
    <row r="76" spans="1:6" s="222" customFormat="1" ht="12" customHeight="1">
      <c r="A76" s="213"/>
      <c r="B76" s="223" t="s">
        <v>985</v>
      </c>
      <c r="C76" s="215" t="s">
        <v>674</v>
      </c>
      <c r="D76" s="220">
        <v>12</v>
      </c>
      <c r="E76" s="220"/>
      <c r="F76" s="293">
        <f t="shared" si="1"/>
        <v>0</v>
      </c>
    </row>
    <row r="77" spans="1:6" s="222" customFormat="1" ht="12" customHeight="1">
      <c r="A77" s="213"/>
      <c r="B77" s="223" t="s">
        <v>986</v>
      </c>
      <c r="C77" s="215"/>
      <c r="D77" s="220"/>
      <c r="E77" s="220"/>
      <c r="F77" s="293"/>
    </row>
    <row r="78" spans="1:6" s="223" customFormat="1" ht="24">
      <c r="A78" s="301"/>
      <c r="B78" s="294" t="s">
        <v>987</v>
      </c>
      <c r="C78" s="302" t="s">
        <v>674</v>
      </c>
      <c r="D78" s="303">
        <v>6</v>
      </c>
      <c r="E78" s="303"/>
      <c r="F78" s="304">
        <f>D78*E78</f>
        <v>0</v>
      </c>
    </row>
    <row r="79" spans="1:6" s="223" customFormat="1" ht="12" customHeight="1">
      <c r="A79" s="301"/>
      <c r="B79" s="223" t="s">
        <v>988</v>
      </c>
      <c r="C79" s="305" t="s">
        <v>989</v>
      </c>
      <c r="D79" s="306">
        <v>1</v>
      </c>
      <c r="E79" s="306"/>
      <c r="F79" s="304">
        <f aca="true" t="shared" si="2" ref="F79:F85">D79*E79</f>
        <v>0</v>
      </c>
    </row>
    <row r="80" spans="1:6" s="223" customFormat="1" ht="12">
      <c r="A80" s="301"/>
      <c r="B80" s="223" t="s">
        <v>990</v>
      </c>
      <c r="C80" s="305" t="s">
        <v>989</v>
      </c>
      <c r="D80" s="306">
        <v>1</v>
      </c>
      <c r="E80" s="306"/>
      <c r="F80" s="304">
        <f t="shared" si="2"/>
        <v>0</v>
      </c>
    </row>
    <row r="81" spans="1:6" s="223" customFormat="1" ht="12">
      <c r="A81" s="301"/>
      <c r="B81" s="223" t="s">
        <v>991</v>
      </c>
      <c r="C81" s="305" t="s">
        <v>989</v>
      </c>
      <c r="D81" s="306">
        <v>1</v>
      </c>
      <c r="E81" s="306"/>
      <c r="F81" s="304">
        <f t="shared" si="2"/>
        <v>0</v>
      </c>
    </row>
    <row r="82" spans="1:6" s="223" customFormat="1" ht="12">
      <c r="A82" s="301"/>
      <c r="B82" s="223" t="s">
        <v>992</v>
      </c>
      <c r="C82" s="305" t="s">
        <v>674</v>
      </c>
      <c r="D82" s="306">
        <v>10</v>
      </c>
      <c r="E82" s="306"/>
      <c r="F82" s="304">
        <f t="shared" si="2"/>
        <v>0</v>
      </c>
    </row>
    <row r="83" spans="1:6" s="223" customFormat="1" ht="12">
      <c r="A83" s="301"/>
      <c r="B83" s="223" t="s">
        <v>993</v>
      </c>
      <c r="C83" s="305" t="s">
        <v>674</v>
      </c>
      <c r="D83" s="306">
        <v>4</v>
      </c>
      <c r="E83" s="306"/>
      <c r="F83" s="304">
        <f t="shared" si="2"/>
        <v>0</v>
      </c>
    </row>
    <row r="84" spans="1:6" s="223" customFormat="1" ht="12">
      <c r="A84" s="301"/>
      <c r="B84" s="223" t="s">
        <v>994</v>
      </c>
      <c r="C84" s="305" t="s">
        <v>674</v>
      </c>
      <c r="D84" s="306">
        <v>2</v>
      </c>
      <c r="E84" s="306"/>
      <c r="F84" s="304">
        <f t="shared" si="2"/>
        <v>0</v>
      </c>
    </row>
    <row r="85" spans="1:6" s="223" customFormat="1" ht="12">
      <c r="A85" s="301"/>
      <c r="B85" s="223" t="s">
        <v>995</v>
      </c>
      <c r="C85" s="305" t="s">
        <v>674</v>
      </c>
      <c r="D85" s="306">
        <v>10</v>
      </c>
      <c r="E85" s="306"/>
      <c r="F85" s="304">
        <f t="shared" si="2"/>
        <v>0</v>
      </c>
    </row>
    <row r="86" spans="1:6" s="300" customFormat="1" ht="12">
      <c r="A86" s="307"/>
      <c r="B86" s="300" t="s">
        <v>996</v>
      </c>
      <c r="C86" s="308"/>
      <c r="D86" s="309"/>
      <c r="E86" s="309"/>
      <c r="F86" s="310">
        <f>SUM(F70:F85)</f>
        <v>0</v>
      </c>
    </row>
    <row r="87" spans="1:6" s="300" customFormat="1" ht="12">
      <c r="A87" s="307"/>
      <c r="C87" s="308"/>
      <c r="D87" s="309"/>
      <c r="E87" s="309"/>
      <c r="F87" s="310"/>
    </row>
    <row r="88" spans="1:6" s="300" customFormat="1" ht="12">
      <c r="A88" s="307"/>
      <c r="C88" s="308"/>
      <c r="D88" s="309"/>
      <c r="E88" s="309"/>
      <c r="F88" s="310"/>
    </row>
    <row r="89" spans="1:6" s="222" customFormat="1" ht="12">
      <c r="A89" s="311"/>
      <c r="B89" s="300" t="s">
        <v>951</v>
      </c>
      <c r="C89" s="215"/>
      <c r="D89" s="220"/>
      <c r="E89" s="220"/>
      <c r="F89" s="293"/>
    </row>
    <row r="90" spans="1:6" s="222" customFormat="1" ht="12">
      <c r="A90" s="311"/>
      <c r="B90" s="223"/>
      <c r="C90" s="215"/>
      <c r="D90" s="220"/>
      <c r="E90" s="220"/>
      <c r="F90" s="293"/>
    </row>
    <row r="91" spans="1:6" s="222" customFormat="1" ht="12">
      <c r="A91" s="213"/>
      <c r="B91" s="223" t="s">
        <v>997</v>
      </c>
      <c r="C91" s="215" t="s">
        <v>1385</v>
      </c>
      <c r="D91" s="220">
        <v>2</v>
      </c>
      <c r="E91" s="220"/>
      <c r="F91" s="293">
        <f aca="true" t="shared" si="3" ref="F91:F100">D91*E91</f>
        <v>0</v>
      </c>
    </row>
    <row r="92" spans="1:6" s="222" customFormat="1" ht="12">
      <c r="A92" s="213"/>
      <c r="B92" s="223" t="s">
        <v>998</v>
      </c>
      <c r="C92" s="215" t="s">
        <v>1385</v>
      </c>
      <c r="D92" s="220">
        <v>2</v>
      </c>
      <c r="E92" s="220"/>
      <c r="F92" s="293">
        <f t="shared" si="3"/>
        <v>0</v>
      </c>
    </row>
    <row r="93" spans="1:6" s="222" customFormat="1" ht="12">
      <c r="A93" s="213"/>
      <c r="B93" s="223" t="s">
        <v>999</v>
      </c>
      <c r="C93" s="215" t="s">
        <v>1385</v>
      </c>
      <c r="D93" s="220">
        <v>2</v>
      </c>
      <c r="E93" s="220"/>
      <c r="F93" s="293">
        <f t="shared" si="3"/>
        <v>0</v>
      </c>
    </row>
    <row r="94" spans="1:6" s="222" customFormat="1" ht="12">
      <c r="A94" s="213"/>
      <c r="B94" s="223" t="s">
        <v>1000</v>
      </c>
      <c r="C94" s="215" t="s">
        <v>1385</v>
      </c>
      <c r="D94" s="220">
        <v>8</v>
      </c>
      <c r="E94" s="220"/>
      <c r="F94" s="293">
        <f t="shared" si="3"/>
        <v>0</v>
      </c>
    </row>
    <row r="95" spans="1:6" s="222" customFormat="1" ht="12">
      <c r="A95" s="213"/>
      <c r="B95" s="223" t="s">
        <v>1001</v>
      </c>
      <c r="C95" s="215" t="s">
        <v>1385</v>
      </c>
      <c r="D95" s="220">
        <v>25</v>
      </c>
      <c r="E95" s="220"/>
      <c r="F95" s="293">
        <f t="shared" si="3"/>
        <v>0</v>
      </c>
    </row>
    <row r="96" spans="1:6" s="222" customFormat="1" ht="12">
      <c r="A96" s="213"/>
      <c r="B96" s="223" t="s">
        <v>1002</v>
      </c>
      <c r="C96" s="215" t="s">
        <v>1385</v>
      </c>
      <c r="D96" s="220">
        <f>SUM(D91:D95)</f>
        <v>39</v>
      </c>
      <c r="E96" s="220"/>
      <c r="F96" s="293">
        <f t="shared" si="3"/>
        <v>0</v>
      </c>
    </row>
    <row r="97" spans="1:6" s="222" customFormat="1" ht="12">
      <c r="A97" s="213"/>
      <c r="B97" s="223" t="s">
        <v>1003</v>
      </c>
      <c r="C97" s="215" t="s">
        <v>1385</v>
      </c>
      <c r="D97" s="220">
        <v>6</v>
      </c>
      <c r="E97" s="220"/>
      <c r="F97" s="293">
        <f t="shared" si="3"/>
        <v>0</v>
      </c>
    </row>
    <row r="98" spans="1:6" s="222" customFormat="1" ht="12">
      <c r="A98" s="213"/>
      <c r="B98" s="223" t="s">
        <v>1004</v>
      </c>
      <c r="C98" s="215" t="s">
        <v>1385</v>
      </c>
      <c r="D98" s="220">
        <v>2</v>
      </c>
      <c r="E98" s="220"/>
      <c r="F98" s="293">
        <f t="shared" si="3"/>
        <v>0</v>
      </c>
    </row>
    <row r="99" spans="1:6" s="222" customFormat="1" ht="12">
      <c r="A99" s="213"/>
      <c r="B99" s="223" t="s">
        <v>1005</v>
      </c>
      <c r="C99" s="215" t="s">
        <v>1385</v>
      </c>
      <c r="D99" s="220">
        <v>2</v>
      </c>
      <c r="E99" s="220"/>
      <c r="F99" s="293">
        <f t="shared" si="3"/>
        <v>0</v>
      </c>
    </row>
    <row r="100" spans="1:6" s="222" customFormat="1" ht="12">
      <c r="A100" s="213"/>
      <c r="B100" s="223" t="s">
        <v>1006</v>
      </c>
      <c r="C100" s="215" t="s">
        <v>1385</v>
      </c>
      <c r="D100" s="220">
        <v>4</v>
      </c>
      <c r="E100" s="220"/>
      <c r="F100" s="293">
        <f t="shared" si="3"/>
        <v>0</v>
      </c>
    </row>
    <row r="101" spans="1:6" s="299" customFormat="1" ht="12">
      <c r="A101" s="214"/>
      <c r="B101" s="300" t="s">
        <v>1007</v>
      </c>
      <c r="C101" s="296"/>
      <c r="D101" s="297"/>
      <c r="E101" s="297"/>
      <c r="F101" s="298">
        <f>SUM(F91:F100)</f>
        <v>0</v>
      </c>
    </row>
    <row r="102" spans="1:6" s="299" customFormat="1" ht="12">
      <c r="A102" s="214"/>
      <c r="B102" s="300"/>
      <c r="C102" s="296"/>
      <c r="D102" s="297"/>
      <c r="E102" s="297"/>
      <c r="F102" s="298"/>
    </row>
    <row r="103" spans="1:6" s="299" customFormat="1" ht="12">
      <c r="A103" s="214"/>
      <c r="B103" s="300"/>
      <c r="C103" s="296"/>
      <c r="D103" s="297"/>
      <c r="E103" s="297"/>
      <c r="F103" s="298"/>
    </row>
    <row r="104" spans="1:6" s="299" customFormat="1" ht="12">
      <c r="A104" s="214"/>
      <c r="B104" s="300"/>
      <c r="C104" s="296"/>
      <c r="D104" s="297"/>
      <c r="E104" s="297"/>
      <c r="F104" s="298"/>
    </row>
    <row r="105" spans="1:6" s="299" customFormat="1" ht="12">
      <c r="A105" s="214"/>
      <c r="B105" s="300"/>
      <c r="C105" s="296"/>
      <c r="D105" s="297"/>
      <c r="E105" s="297"/>
      <c r="F105" s="298"/>
    </row>
    <row r="106" spans="1:6" s="299" customFormat="1" ht="12">
      <c r="A106" s="214"/>
      <c r="B106" s="300"/>
      <c r="C106" s="296"/>
      <c r="D106" s="297"/>
      <c r="E106" s="297"/>
      <c r="F106" s="298"/>
    </row>
    <row r="107" spans="1:6" s="222" customFormat="1" ht="12">
      <c r="A107" s="213"/>
      <c r="B107" s="300" t="s">
        <v>952</v>
      </c>
      <c r="C107" s="215"/>
      <c r="D107" s="220"/>
      <c r="E107" s="220"/>
      <c r="F107" s="293"/>
    </row>
    <row r="108" spans="1:6" s="222" customFormat="1" ht="12">
      <c r="A108" s="213"/>
      <c r="B108" s="223"/>
      <c r="C108" s="215"/>
      <c r="D108" s="220"/>
      <c r="E108" s="220"/>
      <c r="F108" s="293"/>
    </row>
    <row r="109" spans="1:6" s="222" customFormat="1" ht="12">
      <c r="A109" s="213"/>
      <c r="B109" s="223" t="s">
        <v>1008</v>
      </c>
      <c r="C109" s="215"/>
      <c r="D109" s="220"/>
      <c r="E109" s="220"/>
      <c r="F109" s="293"/>
    </row>
    <row r="110" spans="1:6" s="222" customFormat="1" ht="12">
      <c r="A110" s="213"/>
      <c r="B110" s="223" t="s">
        <v>1009</v>
      </c>
      <c r="C110" s="215" t="s">
        <v>1385</v>
      </c>
      <c r="D110" s="220">
        <v>2</v>
      </c>
      <c r="E110" s="220"/>
      <c r="F110" s="293">
        <f>D110*E110</f>
        <v>0</v>
      </c>
    </row>
    <row r="111" spans="1:6" s="222" customFormat="1" ht="12">
      <c r="A111" s="213"/>
      <c r="B111" s="223" t="s">
        <v>1010</v>
      </c>
      <c r="C111" s="215" t="s">
        <v>1385</v>
      </c>
      <c r="D111" s="220">
        <v>2</v>
      </c>
      <c r="E111" s="220"/>
      <c r="F111" s="293">
        <f>D111*E111</f>
        <v>0</v>
      </c>
    </row>
    <row r="112" spans="1:6" s="222" customFormat="1" ht="12">
      <c r="A112" s="213"/>
      <c r="B112" s="223" t="s">
        <v>1011</v>
      </c>
      <c r="C112" s="215" t="s">
        <v>1385</v>
      </c>
      <c r="D112" s="220">
        <v>8</v>
      </c>
      <c r="E112" s="220"/>
      <c r="F112" s="293">
        <f>D112*E112</f>
        <v>0</v>
      </c>
    </row>
    <row r="113" spans="1:6" s="222" customFormat="1" ht="12">
      <c r="A113" s="213"/>
      <c r="B113" s="223" t="s">
        <v>1012</v>
      </c>
      <c r="C113" s="215" t="s">
        <v>1385</v>
      </c>
      <c r="D113" s="220">
        <v>25</v>
      </c>
      <c r="E113" s="220"/>
      <c r="F113" s="293">
        <f>D113*E113</f>
        <v>0</v>
      </c>
    </row>
    <row r="114" spans="1:6" s="222" customFormat="1" ht="12">
      <c r="A114" s="213"/>
      <c r="B114" s="223"/>
      <c r="C114" s="215"/>
      <c r="D114" s="220"/>
      <c r="E114" s="220"/>
      <c r="F114" s="293"/>
    </row>
    <row r="115" spans="1:6" s="222" customFormat="1" ht="12">
      <c r="A115" s="213"/>
      <c r="B115" s="223" t="s">
        <v>1013</v>
      </c>
      <c r="C115" s="215"/>
      <c r="D115" s="220"/>
      <c r="E115" s="220"/>
      <c r="F115" s="293"/>
    </row>
    <row r="116" spans="1:6" s="222" customFormat="1" ht="12">
      <c r="A116" s="213"/>
      <c r="B116" s="223" t="s">
        <v>1014</v>
      </c>
      <c r="C116" s="215" t="s">
        <v>1341</v>
      </c>
      <c r="D116" s="220">
        <v>8</v>
      </c>
      <c r="E116" s="220"/>
      <c r="F116" s="293">
        <f>D116*E116</f>
        <v>0</v>
      </c>
    </row>
    <row r="117" spans="1:6" s="222" customFormat="1" ht="12">
      <c r="A117" s="213"/>
      <c r="B117" s="223" t="s">
        <v>1015</v>
      </c>
      <c r="C117" s="215"/>
      <c r="D117" s="220"/>
      <c r="E117" s="220"/>
      <c r="F117" s="293"/>
    </row>
    <row r="118" spans="1:6" s="222" customFormat="1" ht="12">
      <c r="A118" s="213"/>
      <c r="B118" s="223" t="s">
        <v>1016</v>
      </c>
      <c r="C118" s="215" t="s">
        <v>1341</v>
      </c>
      <c r="D118" s="220">
        <v>5</v>
      </c>
      <c r="E118" s="220"/>
      <c r="F118" s="293">
        <f>D118*E118</f>
        <v>0</v>
      </c>
    </row>
    <row r="119" spans="1:6" s="299" customFormat="1" ht="12">
      <c r="A119" s="214"/>
      <c r="B119" s="300" t="s">
        <v>0</v>
      </c>
      <c r="C119" s="296"/>
      <c r="D119" s="297"/>
      <c r="E119" s="297"/>
      <c r="F119" s="298">
        <f>SUM(F109:F118)</f>
        <v>0</v>
      </c>
    </row>
    <row r="120" spans="1:6" s="299" customFormat="1" ht="12">
      <c r="A120" s="214"/>
      <c r="B120" s="300"/>
      <c r="C120" s="296"/>
      <c r="D120" s="297"/>
      <c r="E120" s="297"/>
      <c r="F120" s="298"/>
    </row>
    <row r="121" spans="1:6" s="222" customFormat="1" ht="12">
      <c r="A121" s="213"/>
      <c r="B121" s="223"/>
      <c r="C121" s="215"/>
      <c r="D121" s="220"/>
      <c r="E121" s="220"/>
      <c r="F121" s="293"/>
    </row>
    <row r="122" spans="1:6" s="299" customFormat="1" ht="12">
      <c r="A122" s="214"/>
      <c r="B122" s="300" t="s">
        <v>382</v>
      </c>
      <c r="C122" s="296"/>
      <c r="D122" s="297"/>
      <c r="E122" s="297"/>
      <c r="F122" s="298"/>
    </row>
    <row r="123" spans="1:10" s="299" customFormat="1" ht="12">
      <c r="A123" s="214"/>
      <c r="B123" s="300"/>
      <c r="C123" s="296"/>
      <c r="D123" s="297"/>
      <c r="E123" s="297"/>
      <c r="F123" s="293"/>
      <c r="H123" s="222"/>
      <c r="J123" s="222"/>
    </row>
    <row r="124" spans="1:6" s="222" customFormat="1" ht="12">
      <c r="A124" s="213"/>
      <c r="B124" s="223" t="s">
        <v>1</v>
      </c>
      <c r="C124" s="215" t="s">
        <v>1385</v>
      </c>
      <c r="D124" s="220">
        <v>39</v>
      </c>
      <c r="E124" s="220"/>
      <c r="F124" s="293">
        <f>D124*E124</f>
        <v>0</v>
      </c>
    </row>
    <row r="125" spans="1:6" s="222" customFormat="1" ht="12">
      <c r="A125" s="213"/>
      <c r="B125" s="223" t="s">
        <v>2</v>
      </c>
      <c r="C125" s="215" t="s">
        <v>1385</v>
      </c>
      <c r="D125" s="220">
        <v>10</v>
      </c>
      <c r="E125" s="220"/>
      <c r="F125" s="293">
        <f>D125*E125</f>
        <v>0</v>
      </c>
    </row>
    <row r="126" spans="1:6" s="222" customFormat="1" ht="12">
      <c r="A126" s="213"/>
      <c r="B126" s="223" t="s">
        <v>3</v>
      </c>
      <c r="C126" s="215" t="s">
        <v>1341</v>
      </c>
      <c r="D126" s="220">
        <v>4</v>
      </c>
      <c r="E126" s="220"/>
      <c r="F126" s="293">
        <f>D126*E126</f>
        <v>0</v>
      </c>
    </row>
    <row r="127" spans="1:6" s="299" customFormat="1" ht="12">
      <c r="A127" s="214"/>
      <c r="B127" s="300" t="s">
        <v>4</v>
      </c>
      <c r="C127" s="296"/>
      <c r="D127" s="297"/>
      <c r="E127" s="297"/>
      <c r="F127" s="298">
        <f>SUM(F124:F126)</f>
        <v>0</v>
      </c>
    </row>
    <row r="128" spans="1:6" s="299" customFormat="1" ht="12">
      <c r="A128" s="214"/>
      <c r="B128" s="300"/>
      <c r="C128" s="296"/>
      <c r="D128" s="297"/>
      <c r="E128" s="297"/>
      <c r="F128" s="298"/>
    </row>
    <row r="129" spans="1:6" s="299" customFormat="1" ht="12">
      <c r="A129" s="214"/>
      <c r="B129" s="300"/>
      <c r="C129" s="296"/>
      <c r="D129" s="297"/>
      <c r="E129" s="297"/>
      <c r="F129" s="298"/>
    </row>
    <row r="130" spans="1:6" s="299" customFormat="1" ht="12">
      <c r="A130" s="214"/>
      <c r="B130" s="300" t="s">
        <v>961</v>
      </c>
      <c r="C130" s="296"/>
      <c r="D130" s="297"/>
      <c r="E130" s="297"/>
      <c r="F130" s="298"/>
    </row>
    <row r="131" spans="1:6" s="299" customFormat="1" ht="12">
      <c r="A131" s="214"/>
      <c r="B131" s="300"/>
      <c r="C131" s="296"/>
      <c r="D131" s="297"/>
      <c r="E131" s="297"/>
      <c r="F131" s="298"/>
    </row>
    <row r="132" spans="1:6" s="222" customFormat="1" ht="12">
      <c r="A132" s="213"/>
      <c r="B132" s="223" t="s">
        <v>5</v>
      </c>
      <c r="C132" s="215" t="s">
        <v>6</v>
      </c>
      <c r="D132" s="220">
        <v>16</v>
      </c>
      <c r="E132" s="220"/>
      <c r="F132" s="293">
        <f>D132*E132</f>
        <v>0</v>
      </c>
    </row>
    <row r="133" spans="1:6" s="222" customFormat="1" ht="12">
      <c r="A133" s="213"/>
      <c r="B133" s="223" t="s">
        <v>7</v>
      </c>
      <c r="C133" s="215" t="s">
        <v>6</v>
      </c>
      <c r="D133" s="220">
        <v>14</v>
      </c>
      <c r="E133" s="220"/>
      <c r="F133" s="293">
        <f>D133*E133</f>
        <v>0</v>
      </c>
    </row>
    <row r="134" spans="1:6" s="299" customFormat="1" ht="12">
      <c r="A134" s="214"/>
      <c r="B134" s="300" t="s">
        <v>8</v>
      </c>
      <c r="C134" s="296"/>
      <c r="D134" s="297"/>
      <c r="E134" s="297"/>
      <c r="F134" s="298">
        <f>SUM(F132:F133)</f>
        <v>0</v>
      </c>
    </row>
    <row r="135" spans="1:6" s="299" customFormat="1" ht="12">
      <c r="A135" s="214"/>
      <c r="B135" s="300"/>
      <c r="C135" s="296"/>
      <c r="D135" s="297"/>
      <c r="E135" s="297"/>
      <c r="F135" s="298"/>
    </row>
    <row r="136" spans="1:6" s="299" customFormat="1" ht="12">
      <c r="A136" s="214"/>
      <c r="B136" s="300"/>
      <c r="C136" s="296"/>
      <c r="D136" s="297"/>
      <c r="E136" s="297"/>
      <c r="F136" s="298"/>
    </row>
    <row r="137" spans="1:6" s="316" customFormat="1" ht="12">
      <c r="A137" s="312"/>
      <c r="B137" s="300" t="s">
        <v>962</v>
      </c>
      <c r="C137" s="313"/>
      <c r="D137" s="314"/>
      <c r="E137" s="314"/>
      <c r="F137" s="315"/>
    </row>
    <row r="138" spans="1:6" s="316" customFormat="1" ht="12">
      <c r="A138" s="312"/>
      <c r="B138" s="317"/>
      <c r="C138" s="313"/>
      <c r="D138" s="314"/>
      <c r="E138" s="314"/>
      <c r="F138" s="315"/>
    </row>
    <row r="139" spans="1:6" s="316" customFormat="1" ht="12">
      <c r="A139" s="312"/>
      <c r="B139" s="317" t="s">
        <v>9</v>
      </c>
      <c r="C139" s="313" t="s">
        <v>6</v>
      </c>
      <c r="D139" s="314">
        <v>20</v>
      </c>
      <c r="E139" s="314"/>
      <c r="F139" s="315">
        <f>D139*E139</f>
        <v>0</v>
      </c>
    </row>
    <row r="140" spans="1:6" s="316" customFormat="1" ht="12">
      <c r="A140" s="312"/>
      <c r="B140" s="317" t="s">
        <v>10</v>
      </c>
      <c r="C140" s="313" t="s">
        <v>6</v>
      </c>
      <c r="D140" s="314">
        <v>6</v>
      </c>
      <c r="E140" s="314"/>
      <c r="F140" s="315">
        <f>D140*E140</f>
        <v>0</v>
      </c>
    </row>
    <row r="141" spans="1:6" s="316" customFormat="1" ht="12">
      <c r="A141" s="312"/>
      <c r="B141" s="317" t="s">
        <v>11</v>
      </c>
      <c r="C141" s="313" t="s">
        <v>6</v>
      </c>
      <c r="D141" s="314">
        <v>40</v>
      </c>
      <c r="E141" s="314"/>
      <c r="F141" s="315">
        <f>D141*E141</f>
        <v>0</v>
      </c>
    </row>
    <row r="142" spans="1:6" s="316" customFormat="1" ht="12">
      <c r="A142" s="312"/>
      <c r="B142" s="317" t="s">
        <v>12</v>
      </c>
      <c r="C142" s="313" t="s">
        <v>6</v>
      </c>
      <c r="D142" s="314">
        <v>6</v>
      </c>
      <c r="E142" s="314"/>
      <c r="F142" s="315">
        <f>D142*E142</f>
        <v>0</v>
      </c>
    </row>
    <row r="143" spans="1:6" s="299" customFormat="1" ht="12">
      <c r="A143" s="214"/>
      <c r="B143" s="300" t="s">
        <v>13</v>
      </c>
      <c r="C143" s="296"/>
      <c r="D143" s="297"/>
      <c r="E143" s="297"/>
      <c r="F143" s="298">
        <f>SUM(F139:F142)</f>
        <v>0</v>
      </c>
    </row>
    <row r="144" spans="1:6" s="299" customFormat="1" ht="12">
      <c r="A144" s="214"/>
      <c r="B144" s="300"/>
      <c r="C144" s="296"/>
      <c r="D144" s="297"/>
      <c r="E144" s="297"/>
      <c r="F144" s="298"/>
    </row>
    <row r="145" spans="1:6" s="299" customFormat="1" ht="12">
      <c r="A145" s="214"/>
      <c r="B145" s="300"/>
      <c r="C145" s="296"/>
      <c r="D145" s="297"/>
      <c r="E145" s="297"/>
      <c r="F145" s="298"/>
    </row>
    <row r="146" spans="1:6" s="299" customFormat="1" ht="12">
      <c r="A146" s="214"/>
      <c r="B146" s="300" t="s">
        <v>955</v>
      </c>
      <c r="C146" s="296"/>
      <c r="D146" s="297"/>
      <c r="E146" s="297"/>
      <c r="F146" s="298"/>
    </row>
    <row r="147" spans="1:6" s="299" customFormat="1" ht="12">
      <c r="A147" s="214"/>
      <c r="B147" s="300"/>
      <c r="C147" s="296"/>
      <c r="D147" s="297"/>
      <c r="E147" s="297"/>
      <c r="F147" s="298"/>
    </row>
    <row r="148" spans="1:6" s="316" customFormat="1" ht="12">
      <c r="A148" s="312"/>
      <c r="B148" s="317" t="s">
        <v>14</v>
      </c>
      <c r="C148" s="313" t="s">
        <v>677</v>
      </c>
      <c r="D148" s="314">
        <v>1</v>
      </c>
      <c r="E148" s="314"/>
      <c r="F148" s="315">
        <f aca="true" t="shared" si="4" ref="F148:F153">D148*E148</f>
        <v>0</v>
      </c>
    </row>
    <row r="149" spans="1:6" s="316" customFormat="1" ht="12">
      <c r="A149" s="312"/>
      <c r="B149" s="317" t="s">
        <v>15</v>
      </c>
      <c r="C149" s="313" t="s">
        <v>674</v>
      </c>
      <c r="D149" s="314">
        <v>2</v>
      </c>
      <c r="E149" s="314"/>
      <c r="F149" s="315">
        <f t="shared" si="4"/>
        <v>0</v>
      </c>
    </row>
    <row r="150" spans="1:6" s="316" customFormat="1" ht="12">
      <c r="A150" s="312"/>
      <c r="B150" s="317" t="s">
        <v>16</v>
      </c>
      <c r="C150" s="313" t="s">
        <v>674</v>
      </c>
      <c r="D150" s="314">
        <v>2</v>
      </c>
      <c r="E150" s="314"/>
      <c r="F150" s="315">
        <f t="shared" si="4"/>
        <v>0</v>
      </c>
    </row>
    <row r="151" spans="1:6" s="316" customFormat="1" ht="12">
      <c r="A151" s="312"/>
      <c r="B151" s="317" t="s">
        <v>17</v>
      </c>
      <c r="C151" s="313" t="s">
        <v>677</v>
      </c>
      <c r="D151" s="314">
        <v>1</v>
      </c>
      <c r="E151" s="314"/>
      <c r="F151" s="315">
        <f t="shared" si="4"/>
        <v>0</v>
      </c>
    </row>
    <row r="152" spans="1:6" s="316" customFormat="1" ht="12">
      <c r="A152" s="312"/>
      <c r="B152" s="317" t="s">
        <v>18</v>
      </c>
      <c r="C152" s="313" t="s">
        <v>677</v>
      </c>
      <c r="D152" s="314">
        <v>1</v>
      </c>
      <c r="E152" s="314"/>
      <c r="F152" s="315">
        <f t="shared" si="4"/>
        <v>0</v>
      </c>
    </row>
    <row r="153" spans="1:6" s="316" customFormat="1" ht="12">
      <c r="A153" s="312"/>
      <c r="B153" s="317" t="s">
        <v>19</v>
      </c>
      <c r="C153" s="313" t="s">
        <v>677</v>
      </c>
      <c r="D153" s="314">
        <v>1</v>
      </c>
      <c r="E153" s="314"/>
      <c r="F153" s="315">
        <f t="shared" si="4"/>
        <v>0</v>
      </c>
    </row>
    <row r="154" spans="1:6" s="322" customFormat="1" ht="12">
      <c r="A154" s="219"/>
      <c r="B154" s="318" t="s">
        <v>20</v>
      </c>
      <c r="C154" s="319"/>
      <c r="D154" s="320"/>
      <c r="E154" s="320"/>
      <c r="F154" s="321">
        <f>SUM(F148:F153)</f>
        <v>0</v>
      </c>
    </row>
    <row r="155" spans="1:6" s="316" customFormat="1" ht="12">
      <c r="A155" s="312"/>
      <c r="B155" s="317"/>
      <c r="C155" s="313"/>
      <c r="D155" s="314"/>
      <c r="E155" s="314"/>
      <c r="F155" s="315"/>
    </row>
    <row r="156" spans="1:6" s="316" customFormat="1" ht="12">
      <c r="A156" s="312"/>
      <c r="B156" s="317"/>
      <c r="C156" s="313"/>
      <c r="D156" s="314"/>
      <c r="E156" s="314"/>
      <c r="F156" s="315"/>
    </row>
    <row r="157" spans="1:6" s="299" customFormat="1" ht="12">
      <c r="A157" s="214"/>
      <c r="B157" s="300"/>
      <c r="C157" s="296"/>
      <c r="D157" s="297"/>
      <c r="E157" s="297"/>
      <c r="F157" s="298"/>
    </row>
    <row r="158" spans="1:6" s="299" customFormat="1" ht="12">
      <c r="A158" s="214"/>
      <c r="B158" s="300"/>
      <c r="C158" s="296"/>
      <c r="D158" s="297"/>
      <c r="E158" s="297"/>
      <c r="F158" s="298"/>
    </row>
    <row r="159" spans="1:6" s="299" customFormat="1" ht="12">
      <c r="A159" s="214"/>
      <c r="B159" s="300"/>
      <c r="C159" s="296"/>
      <c r="D159" s="297"/>
      <c r="E159" s="297"/>
      <c r="F159" s="298"/>
    </row>
    <row r="160" spans="1:6" s="299" customFormat="1" ht="12">
      <c r="A160" s="214"/>
      <c r="B160" s="300"/>
      <c r="C160" s="296"/>
      <c r="D160" s="297"/>
      <c r="E160" s="297"/>
      <c r="F160" s="298"/>
    </row>
    <row r="161" spans="1:6" s="222" customFormat="1" ht="12">
      <c r="A161" s="213"/>
      <c r="B161" s="300" t="s">
        <v>21</v>
      </c>
      <c r="C161" s="215"/>
      <c r="D161" s="220"/>
      <c r="E161" s="220"/>
      <c r="F161" s="293"/>
    </row>
    <row r="162" spans="1:6" s="222" customFormat="1" ht="12">
      <c r="A162" s="213"/>
      <c r="B162" s="300"/>
      <c r="C162" s="215"/>
      <c r="D162" s="220"/>
      <c r="E162" s="220"/>
      <c r="F162" s="293"/>
    </row>
    <row r="163" spans="1:6" s="222" customFormat="1" ht="12">
      <c r="A163" s="289">
        <v>8</v>
      </c>
      <c r="B163" s="294" t="s">
        <v>22</v>
      </c>
      <c r="C163" s="291" t="s">
        <v>674</v>
      </c>
      <c r="D163" s="292">
        <v>1</v>
      </c>
      <c r="E163" s="292"/>
      <c r="F163" s="293">
        <f>D163*E163</f>
        <v>0</v>
      </c>
    </row>
    <row r="164" spans="1:6" s="222" customFormat="1" ht="12">
      <c r="A164" s="289"/>
      <c r="B164" s="294" t="s">
        <v>973</v>
      </c>
      <c r="C164" s="291" t="s">
        <v>674</v>
      </c>
      <c r="D164" s="292">
        <v>2</v>
      </c>
      <c r="E164" s="292"/>
      <c r="F164" s="293">
        <f>D164*E164</f>
        <v>0</v>
      </c>
    </row>
    <row r="165" spans="1:6" s="222" customFormat="1" ht="24">
      <c r="A165" s="289"/>
      <c r="B165" s="294" t="s">
        <v>974</v>
      </c>
      <c r="C165" s="291" t="s">
        <v>674</v>
      </c>
      <c r="D165" s="292">
        <v>2</v>
      </c>
      <c r="E165" s="292"/>
      <c r="F165" s="293">
        <f>D165*E165</f>
        <v>0</v>
      </c>
    </row>
    <row r="166" spans="1:6" s="222" customFormat="1" ht="12" customHeight="1">
      <c r="A166" s="213"/>
      <c r="B166" s="223"/>
      <c r="C166" s="291"/>
      <c r="D166" s="292"/>
      <c r="E166" s="292"/>
      <c r="F166" s="293"/>
    </row>
    <row r="167" spans="1:6" s="222" customFormat="1" ht="12">
      <c r="A167" s="213"/>
      <c r="B167" s="223" t="s">
        <v>997</v>
      </c>
      <c r="C167" s="215" t="s">
        <v>1385</v>
      </c>
      <c r="D167" s="220">
        <v>1</v>
      </c>
      <c r="E167" s="220"/>
      <c r="F167" s="293">
        <f>D167*E167</f>
        <v>0</v>
      </c>
    </row>
    <row r="168" spans="1:6" s="222" customFormat="1" ht="12">
      <c r="A168" s="213"/>
      <c r="B168" s="223" t="s">
        <v>998</v>
      </c>
      <c r="C168" s="215" t="s">
        <v>1385</v>
      </c>
      <c r="D168" s="220">
        <v>1</v>
      </c>
      <c r="E168" s="220"/>
      <c r="F168" s="293">
        <f>D168*E168</f>
        <v>0</v>
      </c>
    </row>
    <row r="169" spans="1:6" s="222" customFormat="1" ht="12">
      <c r="A169" s="213"/>
      <c r="B169" s="223" t="s">
        <v>23</v>
      </c>
      <c r="C169" s="215" t="s">
        <v>1385</v>
      </c>
      <c r="D169" s="220">
        <v>1</v>
      </c>
      <c r="E169" s="220"/>
      <c r="F169" s="293">
        <f>D169*E169</f>
        <v>0</v>
      </c>
    </row>
    <row r="170" spans="1:6" s="222" customFormat="1" ht="12">
      <c r="A170" s="213"/>
      <c r="B170" s="223" t="s">
        <v>24</v>
      </c>
      <c r="C170" s="215" t="s">
        <v>1385</v>
      </c>
      <c r="D170" s="220">
        <v>4</v>
      </c>
      <c r="E170" s="220"/>
      <c r="F170" s="293">
        <f>D170*E170</f>
        <v>0</v>
      </c>
    </row>
    <row r="171" spans="1:6" s="222" customFormat="1" ht="12">
      <c r="A171" s="213"/>
      <c r="B171" s="223" t="s">
        <v>1002</v>
      </c>
      <c r="C171" s="215" t="s">
        <v>1385</v>
      </c>
      <c r="D171" s="220">
        <f>SUM(D167:D170)</f>
        <v>7</v>
      </c>
      <c r="E171" s="220"/>
      <c r="F171" s="293">
        <f>D171*E171</f>
        <v>0</v>
      </c>
    </row>
    <row r="172" spans="1:6" s="222" customFormat="1" ht="12">
      <c r="A172" s="213"/>
      <c r="B172" s="300"/>
      <c r="C172" s="215"/>
      <c r="D172" s="220"/>
      <c r="E172" s="220"/>
      <c r="F172" s="221"/>
    </row>
    <row r="173" spans="1:6" s="222" customFormat="1" ht="12" customHeight="1">
      <c r="A173" s="213"/>
      <c r="B173" s="223" t="s">
        <v>25</v>
      </c>
      <c r="C173" s="215" t="s">
        <v>674</v>
      </c>
      <c r="D173" s="220">
        <v>1</v>
      </c>
      <c r="E173" s="220"/>
      <c r="F173" s="293">
        <f aca="true" t="shared" si="5" ref="F173:F183">D173*E173</f>
        <v>0</v>
      </c>
    </row>
    <row r="174" spans="1:6" s="222" customFormat="1" ht="12" customHeight="1">
      <c r="A174" s="213"/>
      <c r="B174" s="223" t="s">
        <v>26</v>
      </c>
      <c r="C174" s="291" t="s">
        <v>674</v>
      </c>
      <c r="D174" s="292">
        <v>1</v>
      </c>
      <c r="E174" s="292"/>
      <c r="F174" s="293">
        <f>D174*E174</f>
        <v>0</v>
      </c>
    </row>
    <row r="175" spans="1:6" s="222" customFormat="1" ht="12" customHeight="1">
      <c r="A175" s="213"/>
      <c r="B175" s="223" t="s">
        <v>985</v>
      </c>
      <c r="C175" s="215" t="s">
        <v>674</v>
      </c>
      <c r="D175" s="220">
        <v>2</v>
      </c>
      <c r="E175" s="220"/>
      <c r="F175" s="293">
        <f t="shared" si="5"/>
        <v>0</v>
      </c>
    </row>
    <row r="176" spans="1:6" s="222" customFormat="1" ht="12" customHeight="1">
      <c r="A176" s="213"/>
      <c r="B176" s="223" t="s">
        <v>27</v>
      </c>
      <c r="C176" s="215" t="s">
        <v>674</v>
      </c>
      <c r="D176" s="220">
        <v>1</v>
      </c>
      <c r="E176" s="220"/>
      <c r="F176" s="293">
        <f t="shared" si="5"/>
        <v>0</v>
      </c>
    </row>
    <row r="177" spans="1:6" s="222" customFormat="1" ht="12" customHeight="1">
      <c r="A177" s="213"/>
      <c r="B177" s="223" t="s">
        <v>28</v>
      </c>
      <c r="C177" s="215" t="s">
        <v>674</v>
      </c>
      <c r="D177" s="220">
        <v>2</v>
      </c>
      <c r="E177" s="220"/>
      <c r="F177" s="293">
        <f t="shared" si="5"/>
        <v>0</v>
      </c>
    </row>
    <row r="178" spans="1:6" s="223" customFormat="1" ht="12">
      <c r="A178" s="301"/>
      <c r="B178" s="223" t="s">
        <v>992</v>
      </c>
      <c r="C178" s="305" t="s">
        <v>674</v>
      </c>
      <c r="D178" s="306">
        <v>8</v>
      </c>
      <c r="E178" s="306"/>
      <c r="F178" s="304">
        <f t="shared" si="5"/>
        <v>0</v>
      </c>
    </row>
    <row r="179" spans="1:6" s="223" customFormat="1" ht="12">
      <c r="A179" s="301"/>
      <c r="B179" s="223" t="s">
        <v>986</v>
      </c>
      <c r="C179" s="305"/>
      <c r="D179" s="306"/>
      <c r="E179" s="306"/>
      <c r="F179" s="304"/>
    </row>
    <row r="180" spans="1:6" s="294" customFormat="1" ht="24">
      <c r="A180" s="323"/>
      <c r="B180" s="294" t="s">
        <v>29</v>
      </c>
      <c r="C180" s="302" t="s">
        <v>674</v>
      </c>
      <c r="D180" s="303">
        <v>3</v>
      </c>
      <c r="E180" s="303"/>
      <c r="F180" s="304">
        <f t="shared" si="5"/>
        <v>0</v>
      </c>
    </row>
    <row r="181" spans="1:6" s="223" customFormat="1" ht="12" customHeight="1">
      <c r="A181" s="301"/>
      <c r="B181" s="223" t="s">
        <v>988</v>
      </c>
      <c r="C181" s="305" t="s">
        <v>989</v>
      </c>
      <c r="D181" s="306">
        <v>1</v>
      </c>
      <c r="E181" s="306"/>
      <c r="F181" s="304">
        <f t="shared" si="5"/>
        <v>0</v>
      </c>
    </row>
    <row r="182" spans="1:6" s="223" customFormat="1" ht="12">
      <c r="A182" s="301"/>
      <c r="B182" s="223" t="s">
        <v>990</v>
      </c>
      <c r="C182" s="305" t="s">
        <v>989</v>
      </c>
      <c r="D182" s="306">
        <v>1</v>
      </c>
      <c r="E182" s="306"/>
      <c r="F182" s="304">
        <f t="shared" si="5"/>
        <v>0</v>
      </c>
    </row>
    <row r="183" spans="1:6" s="223" customFormat="1" ht="12">
      <c r="A183" s="301"/>
      <c r="B183" s="223" t="s">
        <v>991</v>
      </c>
      <c r="C183" s="305" t="s">
        <v>989</v>
      </c>
      <c r="D183" s="306">
        <v>1</v>
      </c>
      <c r="E183" s="306"/>
      <c r="F183" s="304">
        <f t="shared" si="5"/>
        <v>0</v>
      </c>
    </row>
    <row r="184" spans="1:6" s="223" customFormat="1" ht="12">
      <c r="A184" s="301"/>
      <c r="C184" s="305"/>
      <c r="D184" s="306"/>
      <c r="E184" s="306"/>
      <c r="F184" s="304"/>
    </row>
    <row r="185" spans="1:6" s="222" customFormat="1" ht="12">
      <c r="A185" s="213"/>
      <c r="B185" s="223" t="s">
        <v>1</v>
      </c>
      <c r="C185" s="215" t="s">
        <v>1385</v>
      </c>
      <c r="D185" s="220">
        <v>7</v>
      </c>
      <c r="E185" s="220"/>
      <c r="F185" s="304">
        <f>D185*E185</f>
        <v>0</v>
      </c>
    </row>
    <row r="186" spans="1:6" s="222" customFormat="1" ht="12">
      <c r="A186" s="213"/>
      <c r="B186" s="223" t="s">
        <v>2</v>
      </c>
      <c r="C186" s="215" t="s">
        <v>1385</v>
      </c>
      <c r="D186" s="220">
        <v>2</v>
      </c>
      <c r="E186" s="220"/>
      <c r="F186" s="304">
        <f>D186*E186</f>
        <v>0</v>
      </c>
    </row>
    <row r="187" spans="1:6" s="299" customFormat="1" ht="12">
      <c r="A187" s="214"/>
      <c r="B187" s="300"/>
      <c r="C187" s="296"/>
      <c r="D187" s="297"/>
      <c r="E187" s="297"/>
      <c r="F187" s="298"/>
    </row>
    <row r="188" spans="1:6" s="222" customFormat="1" ht="12">
      <c r="A188" s="213"/>
      <c r="B188" s="223" t="s">
        <v>30</v>
      </c>
      <c r="C188" s="215" t="s">
        <v>674</v>
      </c>
      <c r="D188" s="220">
        <v>6</v>
      </c>
      <c r="E188" s="220"/>
      <c r="F188" s="293">
        <f aca="true" t="shared" si="6" ref="F188:F193">D188*E188</f>
        <v>0</v>
      </c>
    </row>
    <row r="189" spans="1:6" s="222" customFormat="1" ht="12">
      <c r="A189" s="213"/>
      <c r="B189" s="223" t="s">
        <v>31</v>
      </c>
      <c r="C189" s="215" t="s">
        <v>674</v>
      </c>
      <c r="D189" s="220">
        <v>3</v>
      </c>
      <c r="E189" s="220"/>
      <c r="F189" s="293">
        <f t="shared" si="6"/>
        <v>0</v>
      </c>
    </row>
    <row r="190" spans="1:6" s="222" customFormat="1" ht="12">
      <c r="A190" s="213"/>
      <c r="B190" s="223" t="s">
        <v>32</v>
      </c>
      <c r="C190" s="215" t="s">
        <v>674</v>
      </c>
      <c r="D190" s="220">
        <v>1</v>
      </c>
      <c r="E190" s="220"/>
      <c r="F190" s="293">
        <f t="shared" si="6"/>
        <v>0</v>
      </c>
    </row>
    <row r="191" spans="1:6" s="222" customFormat="1" ht="12">
      <c r="A191" s="213"/>
      <c r="B191" s="223" t="s">
        <v>33</v>
      </c>
      <c r="C191" s="215" t="s">
        <v>674</v>
      </c>
      <c r="D191" s="220">
        <v>3</v>
      </c>
      <c r="E191" s="220"/>
      <c r="F191" s="293">
        <f t="shared" si="6"/>
        <v>0</v>
      </c>
    </row>
    <row r="192" spans="1:6" s="324" customFormat="1" ht="24">
      <c r="A192" s="289"/>
      <c r="B192" s="294" t="s">
        <v>34</v>
      </c>
      <c r="C192" s="291" t="s">
        <v>6</v>
      </c>
      <c r="D192" s="292">
        <v>20</v>
      </c>
      <c r="E192" s="292"/>
      <c r="F192" s="293">
        <f t="shared" si="6"/>
        <v>0</v>
      </c>
    </row>
    <row r="193" spans="1:6" s="324" customFormat="1" ht="24">
      <c r="A193" s="289"/>
      <c r="B193" s="294" t="s">
        <v>35</v>
      </c>
      <c r="C193" s="291" t="s">
        <v>6</v>
      </c>
      <c r="D193" s="292">
        <v>16</v>
      </c>
      <c r="E193" s="292"/>
      <c r="F193" s="293">
        <f t="shared" si="6"/>
        <v>0</v>
      </c>
    </row>
    <row r="194" spans="1:6" s="324" customFormat="1" ht="12">
      <c r="A194" s="289"/>
      <c r="B194" s="294"/>
      <c r="C194" s="291"/>
      <c r="D194" s="292"/>
      <c r="E194" s="292"/>
      <c r="F194" s="293"/>
    </row>
    <row r="195" spans="1:6" s="222" customFormat="1" ht="12">
      <c r="A195" s="213"/>
      <c r="B195" s="223" t="s">
        <v>1008</v>
      </c>
      <c r="C195" s="215"/>
      <c r="D195" s="220"/>
      <c r="E195" s="220"/>
      <c r="F195" s="293"/>
    </row>
    <row r="196" spans="1:6" s="222" customFormat="1" ht="12">
      <c r="A196" s="213"/>
      <c r="B196" s="223" t="s">
        <v>1009</v>
      </c>
      <c r="C196" s="215" t="s">
        <v>1385</v>
      </c>
      <c r="D196" s="220">
        <v>2</v>
      </c>
      <c r="E196" s="220"/>
      <c r="F196" s="293">
        <f>D196*E196</f>
        <v>0</v>
      </c>
    </row>
    <row r="197" spans="1:6" s="222" customFormat="1" ht="12">
      <c r="A197" s="213"/>
      <c r="B197" s="223" t="s">
        <v>1010</v>
      </c>
      <c r="C197" s="215" t="s">
        <v>1385</v>
      </c>
      <c r="D197" s="220">
        <v>4</v>
      </c>
      <c r="E197" s="220"/>
      <c r="F197" s="293">
        <f>D197*E197</f>
        <v>0</v>
      </c>
    </row>
    <row r="198" spans="1:6" s="222" customFormat="1" ht="12">
      <c r="A198" s="213"/>
      <c r="B198" s="223"/>
      <c r="C198" s="215"/>
      <c r="D198" s="220"/>
      <c r="E198" s="220"/>
      <c r="F198" s="293"/>
    </row>
    <row r="199" spans="1:6" s="222" customFormat="1" ht="12">
      <c r="A199" s="213"/>
      <c r="B199" s="223" t="s">
        <v>1013</v>
      </c>
      <c r="C199" s="215"/>
      <c r="D199" s="220"/>
      <c r="E199" s="220"/>
      <c r="F199" s="293"/>
    </row>
    <row r="200" spans="1:6" s="222" customFormat="1" ht="12">
      <c r="A200" s="213"/>
      <c r="B200" s="223" t="s">
        <v>1014</v>
      </c>
      <c r="C200" s="215" t="s">
        <v>1341</v>
      </c>
      <c r="D200" s="220">
        <v>2</v>
      </c>
      <c r="E200" s="220"/>
      <c r="F200" s="293">
        <f>D200*E200</f>
        <v>0</v>
      </c>
    </row>
    <row r="201" spans="1:6" s="299" customFormat="1" ht="12">
      <c r="A201" s="214"/>
      <c r="B201" s="325" t="s">
        <v>36</v>
      </c>
      <c r="C201" s="326"/>
      <c r="D201" s="327"/>
      <c r="E201" s="327"/>
      <c r="F201" s="328">
        <f>SUM(F163:F200)</f>
        <v>0</v>
      </c>
    </row>
    <row r="202" spans="1:6" s="222" customFormat="1" ht="12">
      <c r="A202" s="213"/>
      <c r="B202" s="223"/>
      <c r="C202" s="215"/>
      <c r="D202" s="220"/>
      <c r="E202" s="220"/>
      <c r="F202" s="293"/>
    </row>
    <row r="203" spans="1:6" s="222" customFormat="1" ht="12">
      <c r="A203" s="213"/>
      <c r="B203" s="223"/>
      <c r="C203" s="215"/>
      <c r="D203" s="220"/>
      <c r="E203" s="220"/>
      <c r="F203" s="293"/>
    </row>
    <row r="204" spans="1:6" s="222" customFormat="1" ht="12">
      <c r="A204" s="213"/>
      <c r="B204" s="223"/>
      <c r="C204" s="215"/>
      <c r="D204" s="220"/>
      <c r="E204" s="220"/>
      <c r="F204" s="293"/>
    </row>
    <row r="205" spans="1:6" s="222" customFormat="1" ht="12">
      <c r="A205" s="213"/>
      <c r="B205" s="223"/>
      <c r="C205" s="215"/>
      <c r="D205" s="220"/>
      <c r="E205" s="220"/>
      <c r="F205" s="293"/>
    </row>
    <row r="206" spans="1:6" s="222" customFormat="1" ht="12">
      <c r="A206" s="213"/>
      <c r="B206" s="223"/>
      <c r="C206" s="215"/>
      <c r="D206" s="220"/>
      <c r="E206" s="220"/>
      <c r="F206" s="293"/>
    </row>
    <row r="207" spans="1:6" s="222" customFormat="1" ht="12">
      <c r="A207" s="213"/>
      <c r="B207" s="223"/>
      <c r="C207" s="215"/>
      <c r="D207" s="220"/>
      <c r="E207" s="220"/>
      <c r="F207" s="293"/>
    </row>
    <row r="208" spans="1:6" s="222" customFormat="1" ht="12">
      <c r="A208" s="213"/>
      <c r="B208" s="223"/>
      <c r="C208" s="215"/>
      <c r="D208" s="220"/>
      <c r="E208" s="220"/>
      <c r="F208" s="293"/>
    </row>
    <row r="209" spans="1:6" s="222" customFormat="1" ht="12">
      <c r="A209" s="213"/>
      <c r="B209" s="223"/>
      <c r="C209" s="215"/>
      <c r="D209" s="220"/>
      <c r="E209" s="220"/>
      <c r="F209" s="293"/>
    </row>
    <row r="210" spans="1:6" s="299" customFormat="1" ht="12">
      <c r="A210" s="214"/>
      <c r="B210" s="300"/>
      <c r="C210" s="296"/>
      <c r="D210" s="297"/>
      <c r="E210" s="297"/>
      <c r="F210" s="298"/>
    </row>
    <row r="211" spans="1:6" s="324" customFormat="1" ht="12">
      <c r="A211" s="289"/>
      <c r="B211" s="246" t="s">
        <v>959</v>
      </c>
      <c r="C211" s="291"/>
      <c r="D211" s="292"/>
      <c r="E211" s="292"/>
      <c r="F211" s="293"/>
    </row>
    <row r="212" spans="1:6" s="324" customFormat="1" ht="12">
      <c r="A212" s="289"/>
      <c r="B212" s="294"/>
      <c r="C212" s="291"/>
      <c r="D212" s="292"/>
      <c r="E212" s="292"/>
      <c r="F212" s="293"/>
    </row>
    <row r="213" spans="1:6" s="221" customFormat="1" ht="12">
      <c r="A213" s="214"/>
      <c r="B213" s="300" t="s">
        <v>978</v>
      </c>
      <c r="C213" s="296"/>
      <c r="D213" s="297"/>
      <c r="E213" s="297"/>
      <c r="F213" s="298"/>
    </row>
    <row r="214" spans="1:6" s="221" customFormat="1" ht="12">
      <c r="A214" s="214"/>
      <c r="B214" s="300"/>
      <c r="C214" s="296"/>
      <c r="D214" s="297"/>
      <c r="E214" s="297"/>
      <c r="F214" s="298"/>
    </row>
    <row r="215" spans="1:6" s="222" customFormat="1" ht="12" customHeight="1">
      <c r="A215" s="213"/>
      <c r="B215" s="223" t="s">
        <v>25</v>
      </c>
      <c r="C215" s="215" t="s">
        <v>674</v>
      </c>
      <c r="D215" s="220">
        <v>6</v>
      </c>
      <c r="E215" s="220"/>
      <c r="F215" s="293">
        <f>D215*E215</f>
        <v>0</v>
      </c>
    </row>
    <row r="216" spans="1:6" s="222" customFormat="1" ht="12" customHeight="1">
      <c r="A216" s="213"/>
      <c r="B216" s="223" t="s">
        <v>37</v>
      </c>
      <c r="C216" s="215" t="s">
        <v>674</v>
      </c>
      <c r="D216" s="220">
        <v>16</v>
      </c>
      <c r="E216" s="220"/>
      <c r="F216" s="293">
        <f>D216*E216</f>
        <v>0</v>
      </c>
    </row>
    <row r="217" spans="1:6" s="222" customFormat="1" ht="12" customHeight="1">
      <c r="A217" s="213"/>
      <c r="B217" s="223" t="s">
        <v>38</v>
      </c>
      <c r="C217" s="215" t="s">
        <v>674</v>
      </c>
      <c r="D217" s="220">
        <v>6</v>
      </c>
      <c r="E217" s="220"/>
      <c r="F217" s="293">
        <f>D217*E217</f>
        <v>0</v>
      </c>
    </row>
    <row r="218" spans="1:6" s="221" customFormat="1" ht="12">
      <c r="A218" s="214"/>
      <c r="B218" s="300"/>
      <c r="C218" s="296"/>
      <c r="D218" s="297"/>
      <c r="E218" s="297"/>
      <c r="F218" s="298"/>
    </row>
    <row r="219" spans="1:6" s="221" customFormat="1" ht="12">
      <c r="A219" s="213"/>
      <c r="B219" s="223" t="s">
        <v>39</v>
      </c>
      <c r="C219" s="215"/>
      <c r="D219" s="220"/>
      <c r="E219" s="220"/>
      <c r="F219" s="293"/>
    </row>
    <row r="220" spans="1:6" s="221" customFormat="1" ht="12">
      <c r="A220" s="213"/>
      <c r="B220" s="223" t="s">
        <v>40</v>
      </c>
      <c r="C220" s="215" t="s">
        <v>674</v>
      </c>
      <c r="D220" s="220">
        <v>101</v>
      </c>
      <c r="E220" s="220"/>
      <c r="F220" s="315">
        <f aca="true" t="shared" si="7" ref="F220:F227">D220*E220</f>
        <v>0</v>
      </c>
    </row>
    <row r="221" spans="1:6" s="221" customFormat="1" ht="12">
      <c r="A221" s="213"/>
      <c r="B221" s="223" t="s">
        <v>41</v>
      </c>
      <c r="C221" s="215" t="s">
        <v>674</v>
      </c>
      <c r="D221" s="220">
        <v>4</v>
      </c>
      <c r="E221" s="220"/>
      <c r="F221" s="315">
        <f t="shared" si="7"/>
        <v>0</v>
      </c>
    </row>
    <row r="222" spans="1:6" s="221" customFormat="1" ht="24">
      <c r="A222" s="289"/>
      <c r="B222" s="294" t="s">
        <v>42</v>
      </c>
      <c r="C222" s="291" t="s">
        <v>674</v>
      </c>
      <c r="D222" s="292">
        <v>4</v>
      </c>
      <c r="E222" s="292"/>
      <c r="F222" s="315">
        <f t="shared" si="7"/>
        <v>0</v>
      </c>
    </row>
    <row r="223" spans="1:6" s="221" customFormat="1" ht="24">
      <c r="A223" s="289"/>
      <c r="B223" s="294" t="s">
        <v>43</v>
      </c>
      <c r="C223" s="291" t="s">
        <v>674</v>
      </c>
      <c r="D223" s="292">
        <v>101</v>
      </c>
      <c r="E223" s="292"/>
      <c r="F223" s="315">
        <f t="shared" si="7"/>
        <v>0</v>
      </c>
    </row>
    <row r="224" spans="1:6" s="221" customFormat="1" ht="24">
      <c r="A224" s="323"/>
      <c r="B224" s="294" t="s">
        <v>44</v>
      </c>
      <c r="C224" s="302" t="s">
        <v>45</v>
      </c>
      <c r="D224" s="303">
        <v>32</v>
      </c>
      <c r="E224" s="303"/>
      <c r="F224" s="315">
        <f t="shared" si="7"/>
        <v>0</v>
      </c>
    </row>
    <row r="225" spans="1:6" s="221" customFormat="1" ht="12">
      <c r="A225" s="323"/>
      <c r="B225" s="294" t="s">
        <v>46</v>
      </c>
      <c r="C225" s="302" t="s">
        <v>45</v>
      </c>
      <c r="D225" s="303">
        <v>73</v>
      </c>
      <c r="E225" s="303"/>
      <c r="F225" s="315">
        <f>D225*E225</f>
        <v>0</v>
      </c>
    </row>
    <row r="226" spans="1:6" s="221" customFormat="1" ht="12">
      <c r="A226" s="213"/>
      <c r="B226" s="223" t="s">
        <v>47</v>
      </c>
      <c r="C226" s="215" t="s">
        <v>674</v>
      </c>
      <c r="D226" s="220">
        <v>29</v>
      </c>
      <c r="E226" s="220"/>
      <c r="F226" s="315">
        <f t="shared" si="7"/>
        <v>0</v>
      </c>
    </row>
    <row r="227" spans="1:6" s="221" customFormat="1" ht="12">
      <c r="A227" s="213"/>
      <c r="B227" s="223" t="s">
        <v>48</v>
      </c>
      <c r="C227" s="215" t="s">
        <v>674</v>
      </c>
      <c r="D227" s="220">
        <v>4</v>
      </c>
      <c r="E227" s="220"/>
      <c r="F227" s="315">
        <f t="shared" si="7"/>
        <v>0</v>
      </c>
    </row>
    <row r="228" spans="1:6" s="221" customFormat="1" ht="12">
      <c r="A228" s="214"/>
      <c r="B228" s="300" t="s">
        <v>996</v>
      </c>
      <c r="C228" s="296"/>
      <c r="D228" s="297"/>
      <c r="E228" s="297"/>
      <c r="F228" s="298">
        <f>SUM(F215:F227)</f>
        <v>0</v>
      </c>
    </row>
    <row r="229" spans="1:6" s="221" customFormat="1" ht="12">
      <c r="A229" s="214"/>
      <c r="B229" s="300"/>
      <c r="C229" s="296"/>
      <c r="D229" s="297"/>
      <c r="E229" s="297"/>
      <c r="F229" s="298"/>
    </row>
    <row r="230" spans="1:6" s="221" customFormat="1" ht="12">
      <c r="A230" s="214"/>
      <c r="B230" s="300"/>
      <c r="C230" s="296"/>
      <c r="D230" s="297"/>
      <c r="E230" s="297"/>
      <c r="F230" s="298"/>
    </row>
    <row r="231" spans="2:6" s="214" customFormat="1" ht="12">
      <c r="B231" s="300" t="s">
        <v>951</v>
      </c>
      <c r="C231" s="296"/>
      <c r="D231" s="297"/>
      <c r="E231" s="297"/>
      <c r="F231" s="298"/>
    </row>
    <row r="232" spans="1:6" s="222" customFormat="1" ht="12">
      <c r="A232" s="213"/>
      <c r="B232" s="223" t="s">
        <v>49</v>
      </c>
      <c r="C232" s="215" t="s">
        <v>1385</v>
      </c>
      <c r="D232" s="220">
        <v>863</v>
      </c>
      <c r="E232" s="220"/>
      <c r="F232" s="315">
        <f aca="true" t="shared" si="8" ref="F232:F238">D232*E232</f>
        <v>0</v>
      </c>
    </row>
    <row r="233" spans="1:6" s="222" customFormat="1" ht="12">
      <c r="A233" s="213"/>
      <c r="B233" s="223" t="s">
        <v>50</v>
      </c>
      <c r="C233" s="215" t="s">
        <v>1385</v>
      </c>
      <c r="D233" s="220">
        <v>99</v>
      </c>
      <c r="E233" s="220"/>
      <c r="F233" s="315">
        <f t="shared" si="8"/>
        <v>0</v>
      </c>
    </row>
    <row r="234" spans="1:6" s="222" customFormat="1" ht="12">
      <c r="A234" s="213"/>
      <c r="B234" s="223" t="s">
        <v>51</v>
      </c>
      <c r="C234" s="215" t="s">
        <v>1385</v>
      </c>
      <c r="D234" s="220">
        <v>54</v>
      </c>
      <c r="E234" s="220"/>
      <c r="F234" s="315">
        <f t="shared" si="8"/>
        <v>0</v>
      </c>
    </row>
    <row r="235" spans="1:6" s="222" customFormat="1" ht="12">
      <c r="A235" s="213"/>
      <c r="B235" s="223" t="s">
        <v>52</v>
      </c>
      <c r="C235" s="215" t="s">
        <v>1385</v>
      </c>
      <c r="D235" s="220">
        <v>50</v>
      </c>
      <c r="E235" s="220"/>
      <c r="F235" s="315">
        <f t="shared" si="8"/>
        <v>0</v>
      </c>
    </row>
    <row r="236" spans="1:6" s="222" customFormat="1" ht="12">
      <c r="A236" s="213"/>
      <c r="B236" s="223" t="s">
        <v>53</v>
      </c>
      <c r="C236" s="215" t="s">
        <v>1385</v>
      </c>
      <c r="D236" s="220">
        <v>80</v>
      </c>
      <c r="E236" s="220"/>
      <c r="F236" s="315">
        <f t="shared" si="8"/>
        <v>0</v>
      </c>
    </row>
    <row r="237" spans="1:6" s="222" customFormat="1" ht="12">
      <c r="A237" s="213"/>
      <c r="B237" s="223" t="s">
        <v>54</v>
      </c>
      <c r="C237" s="215" t="s">
        <v>1385</v>
      </c>
      <c r="D237" s="220">
        <v>42</v>
      </c>
      <c r="E237" s="220"/>
      <c r="F237" s="315">
        <f t="shared" si="8"/>
        <v>0</v>
      </c>
    </row>
    <row r="238" spans="1:6" s="214" customFormat="1" ht="12">
      <c r="A238" s="213"/>
      <c r="B238" s="223" t="s">
        <v>1002</v>
      </c>
      <c r="C238" s="215" t="s">
        <v>1385</v>
      </c>
      <c r="D238" s="220">
        <f>SUM(D232:D237)</f>
        <v>1188</v>
      </c>
      <c r="E238" s="220"/>
      <c r="F238" s="315">
        <f t="shared" si="8"/>
        <v>0</v>
      </c>
    </row>
    <row r="239" spans="1:6" s="214" customFormat="1" ht="12">
      <c r="A239" s="213"/>
      <c r="B239" s="223"/>
      <c r="C239" s="215"/>
      <c r="D239" s="220"/>
      <c r="E239" s="220"/>
      <c r="F239" s="315"/>
    </row>
    <row r="240" spans="1:6" s="222" customFormat="1" ht="12">
      <c r="A240" s="214"/>
      <c r="B240" s="300" t="s">
        <v>1007</v>
      </c>
      <c r="C240" s="296"/>
      <c r="D240" s="297"/>
      <c r="E240" s="297"/>
      <c r="F240" s="298">
        <f>SUM(F232:F238)</f>
        <v>0</v>
      </c>
    </row>
    <row r="241" spans="1:6" s="222" customFormat="1" ht="12">
      <c r="A241" s="214"/>
      <c r="B241" s="300"/>
      <c r="C241" s="296"/>
      <c r="D241" s="297"/>
      <c r="E241" s="297"/>
      <c r="F241" s="298"/>
    </row>
    <row r="242" spans="1:6" s="221" customFormat="1" ht="12">
      <c r="A242" s="214"/>
      <c r="B242" s="300"/>
      <c r="C242" s="296"/>
      <c r="D242" s="297"/>
      <c r="E242" s="297"/>
      <c r="F242" s="298"/>
    </row>
    <row r="243" spans="2:6" s="214" customFormat="1" ht="12">
      <c r="B243" s="300" t="s">
        <v>55</v>
      </c>
      <c r="C243" s="296"/>
      <c r="D243" s="297"/>
      <c r="E243" s="297"/>
      <c r="F243" s="298"/>
    </row>
    <row r="244" spans="2:6" s="214" customFormat="1" ht="12">
      <c r="B244" s="223" t="s">
        <v>56</v>
      </c>
      <c r="C244" s="296"/>
      <c r="D244" s="297"/>
      <c r="E244" s="297"/>
      <c r="F244" s="298"/>
    </row>
    <row r="245" spans="1:6" s="214" customFormat="1" ht="12">
      <c r="A245" s="213"/>
      <c r="B245" s="223" t="s">
        <v>57</v>
      </c>
      <c r="C245" s="215" t="s">
        <v>674</v>
      </c>
      <c r="D245" s="220">
        <v>2</v>
      </c>
      <c r="E245" s="220"/>
      <c r="F245" s="315">
        <f aca="true" t="shared" si="9" ref="F245:F251">D245*E245</f>
        <v>0</v>
      </c>
    </row>
    <row r="246" spans="1:6" s="214" customFormat="1" ht="12">
      <c r="A246" s="213"/>
      <c r="B246" s="223" t="s">
        <v>58</v>
      </c>
      <c r="C246" s="215" t="s">
        <v>674</v>
      </c>
      <c r="D246" s="220">
        <v>9</v>
      </c>
      <c r="E246" s="220"/>
      <c r="F246" s="315">
        <f t="shared" si="9"/>
        <v>0</v>
      </c>
    </row>
    <row r="247" spans="1:6" s="214" customFormat="1" ht="12">
      <c r="A247" s="213"/>
      <c r="B247" s="223" t="s">
        <v>59</v>
      </c>
      <c r="C247" s="215" t="s">
        <v>674</v>
      </c>
      <c r="D247" s="220">
        <v>15</v>
      </c>
      <c r="E247" s="220"/>
      <c r="F247" s="315">
        <f t="shared" si="9"/>
        <v>0</v>
      </c>
    </row>
    <row r="248" spans="1:6" s="214" customFormat="1" ht="12">
      <c r="A248" s="213"/>
      <c r="B248" s="223" t="s">
        <v>60</v>
      </c>
      <c r="C248" s="215" t="s">
        <v>674</v>
      </c>
      <c r="D248" s="220">
        <v>50</v>
      </c>
      <c r="E248" s="220"/>
      <c r="F248" s="315">
        <f t="shared" si="9"/>
        <v>0</v>
      </c>
    </row>
    <row r="249" spans="1:6" s="214" customFormat="1" ht="12">
      <c r="A249" s="213"/>
      <c r="B249" s="223" t="s">
        <v>61</v>
      </c>
      <c r="C249" s="215" t="s">
        <v>674</v>
      </c>
      <c r="D249" s="220">
        <v>6</v>
      </c>
      <c r="E249" s="220"/>
      <c r="F249" s="315">
        <f t="shared" si="9"/>
        <v>0</v>
      </c>
    </row>
    <row r="250" spans="1:6" s="214" customFormat="1" ht="12">
      <c r="A250" s="213"/>
      <c r="B250" s="223" t="s">
        <v>62</v>
      </c>
      <c r="C250" s="215" t="s">
        <v>674</v>
      </c>
      <c r="D250" s="220">
        <v>11</v>
      </c>
      <c r="E250" s="220"/>
      <c r="F250" s="315">
        <f t="shared" si="9"/>
        <v>0</v>
      </c>
    </row>
    <row r="251" spans="1:6" s="222" customFormat="1" ht="12">
      <c r="A251" s="213"/>
      <c r="B251" s="223" t="s">
        <v>63</v>
      </c>
      <c r="C251" s="215" t="s">
        <v>1385</v>
      </c>
      <c r="D251" s="220">
        <v>32</v>
      </c>
      <c r="E251" s="220"/>
      <c r="F251" s="293">
        <f t="shared" si="9"/>
        <v>0</v>
      </c>
    </row>
    <row r="252" spans="1:6" s="214" customFormat="1" ht="12">
      <c r="A252" s="213"/>
      <c r="B252" s="223" t="s">
        <v>64</v>
      </c>
      <c r="C252" s="215" t="s">
        <v>674</v>
      </c>
      <c r="D252" s="220">
        <v>2</v>
      </c>
      <c r="E252" s="220"/>
      <c r="F252" s="315">
        <f>D252*E252</f>
        <v>0</v>
      </c>
    </row>
    <row r="253" spans="1:6" s="214" customFormat="1" ht="12">
      <c r="A253" s="213"/>
      <c r="B253" s="223"/>
      <c r="C253" s="215"/>
      <c r="D253" s="220"/>
      <c r="E253" s="220"/>
      <c r="F253" s="315"/>
    </row>
    <row r="254" spans="1:6" s="214" customFormat="1" ht="12">
      <c r="A254" s="213"/>
      <c r="B254" s="223" t="s">
        <v>65</v>
      </c>
      <c r="C254" s="215" t="s">
        <v>674</v>
      </c>
      <c r="D254" s="220">
        <v>3</v>
      </c>
      <c r="E254" s="220"/>
      <c r="F254" s="315">
        <f>D254*E254</f>
        <v>0</v>
      </c>
    </row>
    <row r="255" spans="2:6" s="214" customFormat="1" ht="12">
      <c r="B255" s="300" t="s">
        <v>66</v>
      </c>
      <c r="C255" s="296"/>
      <c r="D255" s="297"/>
      <c r="E255" s="297"/>
      <c r="F255" s="298">
        <f>SUM(F245:F254)</f>
        <v>0</v>
      </c>
    </row>
    <row r="256" spans="2:6" s="214" customFormat="1" ht="12">
      <c r="B256" s="300"/>
      <c r="C256" s="296"/>
      <c r="D256" s="297"/>
      <c r="E256" s="297"/>
      <c r="F256" s="298"/>
    </row>
    <row r="257" spans="2:6" s="214" customFormat="1" ht="12">
      <c r="B257" s="300"/>
      <c r="C257" s="296"/>
      <c r="D257" s="297"/>
      <c r="E257" s="297"/>
      <c r="F257" s="298"/>
    </row>
    <row r="258" spans="2:6" s="214" customFormat="1" ht="12">
      <c r="B258" s="300"/>
      <c r="C258" s="296"/>
      <c r="D258" s="297"/>
      <c r="E258" s="297"/>
      <c r="F258" s="298"/>
    </row>
    <row r="259" spans="2:6" s="214" customFormat="1" ht="12">
      <c r="B259" s="300"/>
      <c r="C259" s="296"/>
      <c r="D259" s="297"/>
      <c r="E259" s="297"/>
      <c r="F259" s="298"/>
    </row>
    <row r="260" spans="2:6" s="214" customFormat="1" ht="12">
      <c r="B260" s="300"/>
      <c r="C260" s="296"/>
      <c r="D260" s="297"/>
      <c r="E260" s="297"/>
      <c r="F260" s="298"/>
    </row>
    <row r="261" spans="2:6" s="214" customFormat="1" ht="12">
      <c r="B261" s="300"/>
      <c r="C261" s="296"/>
      <c r="D261" s="297"/>
      <c r="E261" s="297"/>
      <c r="F261" s="298"/>
    </row>
    <row r="262" spans="2:6" s="214" customFormat="1" ht="12">
      <c r="B262" s="300" t="s">
        <v>952</v>
      </c>
      <c r="C262" s="296"/>
      <c r="D262" s="297"/>
      <c r="E262" s="297"/>
      <c r="F262" s="298"/>
    </row>
    <row r="263" spans="2:6" s="214" customFormat="1" ht="12">
      <c r="B263" s="300"/>
      <c r="C263" s="296"/>
      <c r="D263" s="297"/>
      <c r="E263" s="297"/>
      <c r="F263" s="298"/>
    </row>
    <row r="264" spans="2:6" s="214" customFormat="1" ht="12">
      <c r="B264" s="223" t="s">
        <v>67</v>
      </c>
      <c r="C264" s="296"/>
      <c r="D264" s="297"/>
      <c r="E264" s="297"/>
      <c r="F264" s="298"/>
    </row>
    <row r="265" spans="1:6" s="214" customFormat="1" ht="12">
      <c r="A265" s="213"/>
      <c r="B265" s="223" t="s">
        <v>68</v>
      </c>
      <c r="C265" s="215" t="s">
        <v>1385</v>
      </c>
      <c r="D265" s="220">
        <v>823</v>
      </c>
      <c r="E265" s="220"/>
      <c r="F265" s="315">
        <f>D265*E265</f>
        <v>0</v>
      </c>
    </row>
    <row r="266" spans="1:6" s="214" customFormat="1" ht="12">
      <c r="A266" s="213"/>
      <c r="B266" s="223" t="s">
        <v>69</v>
      </c>
      <c r="C266" s="215" t="s">
        <v>1385</v>
      </c>
      <c r="D266" s="220">
        <v>99</v>
      </c>
      <c r="E266" s="220"/>
      <c r="F266" s="315">
        <f>D266*E266</f>
        <v>0</v>
      </c>
    </row>
    <row r="267" spans="1:6" s="214" customFormat="1" ht="12">
      <c r="A267" s="213"/>
      <c r="B267" s="223" t="s">
        <v>70</v>
      </c>
      <c r="C267" s="215" t="s">
        <v>1385</v>
      </c>
      <c r="D267" s="220">
        <v>34</v>
      </c>
      <c r="E267" s="220"/>
      <c r="F267" s="315">
        <f>D267*E267</f>
        <v>0</v>
      </c>
    </row>
    <row r="268" spans="1:6" s="214" customFormat="1" ht="12">
      <c r="A268" s="213"/>
      <c r="B268" s="223"/>
      <c r="C268" s="215"/>
      <c r="D268" s="220"/>
      <c r="E268" s="220"/>
      <c r="F268" s="315"/>
    </row>
    <row r="269" spans="2:6" s="214" customFormat="1" ht="12">
      <c r="B269" s="223" t="s">
        <v>71</v>
      </c>
      <c r="C269" s="296"/>
      <c r="D269" s="297"/>
      <c r="E269" s="297"/>
      <c r="F269" s="298"/>
    </row>
    <row r="270" spans="1:6" s="214" customFormat="1" ht="12">
      <c r="A270" s="213"/>
      <c r="B270" s="223" t="s">
        <v>72</v>
      </c>
      <c r="C270" s="215" t="s">
        <v>1385</v>
      </c>
      <c r="D270" s="220">
        <v>20</v>
      </c>
      <c r="E270" s="220"/>
      <c r="F270" s="315">
        <f>D270*E270</f>
        <v>0</v>
      </c>
    </row>
    <row r="271" spans="1:6" s="214" customFormat="1" ht="12">
      <c r="A271" s="213"/>
      <c r="B271" s="223"/>
      <c r="C271" s="215"/>
      <c r="D271" s="220"/>
      <c r="E271" s="220"/>
      <c r="F271" s="315"/>
    </row>
    <row r="272" spans="1:6" s="222" customFormat="1" ht="12">
      <c r="A272" s="213"/>
      <c r="B272" s="223" t="s">
        <v>1008</v>
      </c>
      <c r="C272" s="215"/>
      <c r="D272" s="220"/>
      <c r="E272" s="220"/>
      <c r="F272" s="293"/>
    </row>
    <row r="273" spans="1:6" s="222" customFormat="1" ht="12">
      <c r="A273" s="213"/>
      <c r="B273" s="223" t="s">
        <v>73</v>
      </c>
      <c r="C273" s="215" t="s">
        <v>1385</v>
      </c>
      <c r="D273" s="220">
        <v>10</v>
      </c>
      <c r="E273" s="220"/>
      <c r="F273" s="293">
        <f>D273*E273</f>
        <v>0</v>
      </c>
    </row>
    <row r="274" spans="1:6" s="222" customFormat="1" ht="12">
      <c r="A274" s="213"/>
      <c r="B274" s="223" t="s">
        <v>74</v>
      </c>
      <c r="C274" s="215" t="s">
        <v>1385</v>
      </c>
      <c r="D274" s="220">
        <v>50</v>
      </c>
      <c r="E274" s="220"/>
      <c r="F274" s="293">
        <f>D274*E274</f>
        <v>0</v>
      </c>
    </row>
    <row r="275" spans="1:6" s="222" customFormat="1" ht="12">
      <c r="A275" s="213"/>
      <c r="B275" s="223" t="s">
        <v>75</v>
      </c>
      <c r="C275" s="215" t="s">
        <v>1385</v>
      </c>
      <c r="D275" s="220">
        <v>80</v>
      </c>
      <c r="E275" s="220"/>
      <c r="F275" s="293">
        <f>D275*E275</f>
        <v>0</v>
      </c>
    </row>
    <row r="276" spans="1:6" s="222" customFormat="1" ht="12">
      <c r="A276" s="213"/>
      <c r="B276" s="223" t="s">
        <v>76</v>
      </c>
      <c r="C276" s="215" t="s">
        <v>1385</v>
      </c>
      <c r="D276" s="220">
        <v>42</v>
      </c>
      <c r="E276" s="220"/>
      <c r="F276" s="293">
        <f>D276*E276</f>
        <v>0</v>
      </c>
    </row>
    <row r="277" spans="2:6" s="214" customFormat="1" ht="12">
      <c r="B277" s="300" t="s">
        <v>0</v>
      </c>
      <c r="C277" s="296"/>
      <c r="D277" s="297"/>
      <c r="E277" s="297"/>
      <c r="F277" s="298">
        <f>SUM(F265:F276)</f>
        <v>0</v>
      </c>
    </row>
    <row r="278" spans="2:6" s="214" customFormat="1" ht="12">
      <c r="B278" s="300"/>
      <c r="C278" s="296"/>
      <c r="D278" s="297"/>
      <c r="E278" s="297"/>
      <c r="F278" s="298"/>
    </row>
    <row r="279" spans="2:6" s="214" customFormat="1" ht="12">
      <c r="B279" s="300"/>
      <c r="C279" s="296"/>
      <c r="D279" s="297"/>
      <c r="E279" s="297"/>
      <c r="F279" s="298"/>
    </row>
    <row r="280" spans="2:6" s="214" customFormat="1" ht="12">
      <c r="B280" s="300" t="s">
        <v>382</v>
      </c>
      <c r="C280" s="296"/>
      <c r="D280" s="297"/>
      <c r="E280" s="297"/>
      <c r="F280" s="298"/>
    </row>
    <row r="281" spans="1:6" s="214" customFormat="1" ht="12">
      <c r="A281" s="213"/>
      <c r="B281" s="223" t="s">
        <v>77</v>
      </c>
      <c r="C281" s="215" t="s">
        <v>1385</v>
      </c>
      <c r="D281" s="220">
        <v>80</v>
      </c>
      <c r="E281" s="220"/>
      <c r="F281" s="315">
        <f>D281*E281</f>
        <v>0</v>
      </c>
    </row>
    <row r="282" spans="2:6" s="214" customFormat="1" ht="12">
      <c r="B282" s="300" t="s">
        <v>4</v>
      </c>
      <c r="C282" s="296"/>
      <c r="D282" s="297"/>
      <c r="E282" s="297"/>
      <c r="F282" s="298">
        <f>SUM(F281)</f>
        <v>0</v>
      </c>
    </row>
    <row r="283" spans="2:6" s="214" customFormat="1" ht="12">
      <c r="B283" s="300"/>
      <c r="C283" s="296"/>
      <c r="D283" s="297"/>
      <c r="E283" s="297"/>
      <c r="F283" s="298"/>
    </row>
    <row r="284" spans="1:6" s="299" customFormat="1" ht="12">
      <c r="A284" s="214"/>
      <c r="B284" s="300" t="s">
        <v>961</v>
      </c>
      <c r="C284" s="296"/>
      <c r="D284" s="297"/>
      <c r="E284" s="297"/>
      <c r="F284" s="298"/>
    </row>
    <row r="285" spans="1:6" s="299" customFormat="1" ht="12">
      <c r="A285" s="214"/>
      <c r="B285" s="300"/>
      <c r="C285" s="296"/>
      <c r="D285" s="297"/>
      <c r="E285" s="297"/>
      <c r="F285" s="298"/>
    </row>
    <row r="286" spans="1:6" s="324" customFormat="1" ht="36">
      <c r="A286" s="289"/>
      <c r="B286" s="294" t="s">
        <v>78</v>
      </c>
      <c r="C286" s="291" t="s">
        <v>6</v>
      </c>
      <c r="D286" s="292">
        <v>160</v>
      </c>
      <c r="E286" s="292"/>
      <c r="F286" s="293">
        <f>D286*E286</f>
        <v>0</v>
      </c>
    </row>
    <row r="287" spans="1:6" s="299" customFormat="1" ht="12">
      <c r="A287" s="214"/>
      <c r="B287" s="300" t="s">
        <v>8</v>
      </c>
      <c r="C287" s="296"/>
      <c r="D287" s="297"/>
      <c r="E287" s="297"/>
      <c r="F287" s="298">
        <f>SUM(F286:F286)</f>
        <v>0</v>
      </c>
    </row>
    <row r="288" spans="2:6" s="214" customFormat="1" ht="12">
      <c r="B288" s="300"/>
      <c r="C288" s="296"/>
      <c r="D288" s="297"/>
      <c r="E288" s="297"/>
      <c r="F288" s="298"/>
    </row>
    <row r="289" spans="2:6" s="214" customFormat="1" ht="12">
      <c r="B289" s="300"/>
      <c r="C289" s="296"/>
      <c r="D289" s="297"/>
      <c r="E289" s="297"/>
      <c r="F289" s="298"/>
    </row>
    <row r="290" spans="1:6" s="316" customFormat="1" ht="12">
      <c r="A290" s="312"/>
      <c r="B290" s="300" t="s">
        <v>962</v>
      </c>
      <c r="C290" s="313"/>
      <c r="D290" s="314"/>
      <c r="E290" s="314"/>
      <c r="F290" s="315"/>
    </row>
    <row r="291" spans="1:6" s="316" customFormat="1" ht="12">
      <c r="A291" s="312"/>
      <c r="B291" s="317"/>
      <c r="C291" s="313"/>
      <c r="D291" s="314"/>
      <c r="E291" s="314"/>
      <c r="F291" s="315"/>
    </row>
    <row r="292" spans="1:6" s="316" customFormat="1" ht="12">
      <c r="A292" s="312"/>
      <c r="B292" s="317" t="s">
        <v>9</v>
      </c>
      <c r="C292" s="313" t="s">
        <v>6</v>
      </c>
      <c r="D292" s="314">
        <v>48</v>
      </c>
      <c r="E292" s="314"/>
      <c r="F292" s="315">
        <f>D292*E292</f>
        <v>0</v>
      </c>
    </row>
    <row r="293" spans="1:6" s="316" customFormat="1" ht="12">
      <c r="A293" s="312"/>
      <c r="B293" s="317" t="s">
        <v>79</v>
      </c>
      <c r="C293" s="313" t="s">
        <v>6</v>
      </c>
      <c r="D293" s="314">
        <v>16</v>
      </c>
      <c r="E293" s="314"/>
      <c r="F293" s="315">
        <f>D293*E293</f>
        <v>0</v>
      </c>
    </row>
    <row r="294" spans="1:6" s="316" customFormat="1" ht="12">
      <c r="A294" s="312"/>
      <c r="B294" s="317" t="s">
        <v>12</v>
      </c>
      <c r="C294" s="313" t="s">
        <v>6</v>
      </c>
      <c r="D294" s="314">
        <v>24</v>
      </c>
      <c r="E294" s="314"/>
      <c r="F294" s="315">
        <f>D294*E294</f>
        <v>0</v>
      </c>
    </row>
    <row r="295" spans="1:6" s="299" customFormat="1" ht="12">
      <c r="A295" s="214"/>
      <c r="B295" s="300" t="s">
        <v>13</v>
      </c>
      <c r="C295" s="296"/>
      <c r="D295" s="297"/>
      <c r="E295" s="297"/>
      <c r="F295" s="298">
        <f>SUM(F292:F294)</f>
        <v>0</v>
      </c>
    </row>
    <row r="296" spans="2:6" s="219" customFormat="1" ht="12">
      <c r="B296" s="318"/>
      <c r="C296" s="319"/>
      <c r="D296" s="320"/>
      <c r="E296" s="320"/>
      <c r="F296" s="321"/>
    </row>
    <row r="297" spans="2:6" s="219" customFormat="1" ht="12">
      <c r="B297" s="318"/>
      <c r="C297" s="319"/>
      <c r="D297" s="320"/>
      <c r="E297" s="320"/>
      <c r="F297" s="321"/>
    </row>
    <row r="298" spans="1:6" s="214" customFormat="1" ht="12">
      <c r="A298" s="213"/>
      <c r="B298" s="300" t="s">
        <v>80</v>
      </c>
      <c r="C298" s="215"/>
      <c r="D298" s="220"/>
      <c r="E298" s="220"/>
      <c r="F298" s="293"/>
    </row>
    <row r="299" spans="1:6" s="214" customFormat="1" ht="12">
      <c r="A299" s="213"/>
      <c r="B299" s="223"/>
      <c r="C299" s="215"/>
      <c r="D299" s="220"/>
      <c r="E299" s="220"/>
      <c r="F299" s="293"/>
    </row>
    <row r="300" spans="1:6" s="324" customFormat="1" ht="24">
      <c r="A300" s="289"/>
      <c r="B300" s="294" t="s">
        <v>81</v>
      </c>
      <c r="C300" s="291" t="s">
        <v>1385</v>
      </c>
      <c r="D300" s="292">
        <v>144</v>
      </c>
      <c r="E300" s="292"/>
      <c r="F300" s="315">
        <f>D300*E300</f>
        <v>0</v>
      </c>
    </row>
    <row r="301" spans="1:6" s="222" customFormat="1" ht="12">
      <c r="A301" s="213"/>
      <c r="B301" s="223" t="s">
        <v>82</v>
      </c>
      <c r="C301" s="215" t="s">
        <v>674</v>
      </c>
      <c r="D301" s="220">
        <v>40</v>
      </c>
      <c r="E301" s="220"/>
      <c r="F301" s="315">
        <f>D301*E301</f>
        <v>0</v>
      </c>
    </row>
    <row r="302" spans="1:256" s="329" customFormat="1" ht="24">
      <c r="A302" s="289"/>
      <c r="B302" s="294" t="s">
        <v>83</v>
      </c>
      <c r="C302" s="291" t="s">
        <v>1385</v>
      </c>
      <c r="D302" s="292">
        <v>240</v>
      </c>
      <c r="E302" s="292"/>
      <c r="F302" s="315">
        <f>D302*E302</f>
        <v>0</v>
      </c>
      <c r="G302" s="324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  <c r="AX302" s="324"/>
      <c r="AY302" s="324"/>
      <c r="AZ302" s="324"/>
      <c r="BA302" s="324"/>
      <c r="BB302" s="324"/>
      <c r="BC302" s="324"/>
      <c r="BD302" s="324"/>
      <c r="BE302" s="324"/>
      <c r="BF302" s="324"/>
      <c r="BG302" s="324"/>
      <c r="BH302" s="324"/>
      <c r="BI302" s="324"/>
      <c r="BJ302" s="324"/>
      <c r="BK302" s="324"/>
      <c r="BL302" s="324"/>
      <c r="BM302" s="324"/>
      <c r="BN302" s="324"/>
      <c r="BO302" s="324"/>
      <c r="BP302" s="324"/>
      <c r="BQ302" s="324"/>
      <c r="BR302" s="324"/>
      <c r="BS302" s="324"/>
      <c r="BT302" s="324"/>
      <c r="BU302" s="324"/>
      <c r="BV302" s="324"/>
      <c r="BW302" s="324"/>
      <c r="BX302" s="324"/>
      <c r="BY302" s="324"/>
      <c r="BZ302" s="324"/>
      <c r="CA302" s="324"/>
      <c r="CB302" s="324"/>
      <c r="CC302" s="324"/>
      <c r="CD302" s="324"/>
      <c r="CE302" s="324"/>
      <c r="CF302" s="324"/>
      <c r="CG302" s="324"/>
      <c r="CH302" s="324"/>
      <c r="CI302" s="324"/>
      <c r="CJ302" s="324"/>
      <c r="CK302" s="324"/>
      <c r="CL302" s="324"/>
      <c r="CM302" s="324"/>
      <c r="CN302" s="324"/>
      <c r="CO302" s="324"/>
      <c r="CP302" s="324"/>
      <c r="CQ302" s="324"/>
      <c r="CR302" s="324"/>
      <c r="CS302" s="324"/>
      <c r="CT302" s="324"/>
      <c r="CU302" s="324"/>
      <c r="CV302" s="324"/>
      <c r="CW302" s="324"/>
      <c r="CX302" s="324"/>
      <c r="CY302" s="324"/>
      <c r="CZ302" s="324"/>
      <c r="DA302" s="324"/>
      <c r="DB302" s="324"/>
      <c r="DC302" s="324"/>
      <c r="DD302" s="324"/>
      <c r="DE302" s="324"/>
      <c r="DF302" s="324"/>
      <c r="DG302" s="324"/>
      <c r="DH302" s="324"/>
      <c r="DI302" s="324"/>
      <c r="DJ302" s="324"/>
      <c r="DK302" s="324"/>
      <c r="DL302" s="324"/>
      <c r="DM302" s="324"/>
      <c r="DN302" s="324"/>
      <c r="DO302" s="324"/>
      <c r="DP302" s="324"/>
      <c r="DQ302" s="324"/>
      <c r="DR302" s="324"/>
      <c r="DS302" s="324"/>
      <c r="DT302" s="324"/>
      <c r="DU302" s="324"/>
      <c r="DV302" s="324"/>
      <c r="DW302" s="324"/>
      <c r="DX302" s="324"/>
      <c r="DY302" s="324"/>
      <c r="DZ302" s="324"/>
      <c r="EA302" s="324"/>
      <c r="EB302" s="324"/>
      <c r="EC302" s="324"/>
      <c r="ED302" s="324"/>
      <c r="EE302" s="324"/>
      <c r="EF302" s="324"/>
      <c r="EG302" s="324"/>
      <c r="EH302" s="324"/>
      <c r="EI302" s="324"/>
      <c r="EJ302" s="324"/>
      <c r="EK302" s="324"/>
      <c r="EL302" s="324"/>
      <c r="EM302" s="324"/>
      <c r="EN302" s="324"/>
      <c r="EO302" s="324"/>
      <c r="EP302" s="324"/>
      <c r="EQ302" s="324"/>
      <c r="ER302" s="324"/>
      <c r="ES302" s="324"/>
      <c r="ET302" s="324"/>
      <c r="EU302" s="324"/>
      <c r="EV302" s="324"/>
      <c r="EW302" s="324"/>
      <c r="EX302" s="324"/>
      <c r="EY302" s="324"/>
      <c r="EZ302" s="324"/>
      <c r="FA302" s="324"/>
      <c r="FB302" s="324"/>
      <c r="FC302" s="324"/>
      <c r="FD302" s="324"/>
      <c r="FE302" s="324"/>
      <c r="FF302" s="324"/>
      <c r="FG302" s="324"/>
      <c r="FH302" s="324"/>
      <c r="FI302" s="324"/>
      <c r="FJ302" s="324"/>
      <c r="FK302" s="324"/>
      <c r="FL302" s="324"/>
      <c r="FM302" s="324"/>
      <c r="FN302" s="324"/>
      <c r="FO302" s="324"/>
      <c r="FP302" s="324"/>
      <c r="FQ302" s="324"/>
      <c r="FR302" s="324"/>
      <c r="FS302" s="324"/>
      <c r="FT302" s="324"/>
      <c r="FU302" s="324"/>
      <c r="FV302" s="324"/>
      <c r="FW302" s="324"/>
      <c r="FX302" s="324"/>
      <c r="FY302" s="324"/>
      <c r="FZ302" s="324"/>
      <c r="GA302" s="324"/>
      <c r="GB302" s="324"/>
      <c r="GC302" s="324"/>
      <c r="GD302" s="324"/>
      <c r="GE302" s="324"/>
      <c r="GF302" s="324"/>
      <c r="GG302" s="324"/>
      <c r="GH302" s="324"/>
      <c r="GI302" s="324"/>
      <c r="GJ302" s="324"/>
      <c r="GK302" s="324"/>
      <c r="GL302" s="324"/>
      <c r="GM302" s="324"/>
      <c r="GN302" s="324"/>
      <c r="GO302" s="324"/>
      <c r="GP302" s="324"/>
      <c r="GQ302" s="324"/>
      <c r="GR302" s="324"/>
      <c r="GS302" s="324"/>
      <c r="GT302" s="324"/>
      <c r="GU302" s="324"/>
      <c r="GV302" s="324"/>
      <c r="GW302" s="324"/>
      <c r="GX302" s="324"/>
      <c r="GY302" s="324"/>
      <c r="GZ302" s="324"/>
      <c r="HA302" s="324"/>
      <c r="HB302" s="324"/>
      <c r="HC302" s="324"/>
      <c r="HD302" s="324"/>
      <c r="HE302" s="324"/>
      <c r="HF302" s="324"/>
      <c r="HG302" s="324"/>
      <c r="HH302" s="324"/>
      <c r="HI302" s="324"/>
      <c r="HJ302" s="324"/>
      <c r="HK302" s="324"/>
      <c r="HL302" s="324"/>
      <c r="HM302" s="324"/>
      <c r="HN302" s="324"/>
      <c r="HO302" s="324"/>
      <c r="HP302" s="324"/>
      <c r="HQ302" s="324"/>
      <c r="HR302" s="324"/>
      <c r="HS302" s="324"/>
      <c r="HT302" s="324"/>
      <c r="HU302" s="324"/>
      <c r="HV302" s="324"/>
      <c r="HW302" s="324"/>
      <c r="HX302" s="324"/>
      <c r="HY302" s="324"/>
      <c r="HZ302" s="324"/>
      <c r="IA302" s="324"/>
      <c r="IB302" s="324"/>
      <c r="IC302" s="324"/>
      <c r="ID302" s="324"/>
      <c r="IE302" s="324"/>
      <c r="IF302" s="324"/>
      <c r="IG302" s="324"/>
      <c r="IH302" s="324"/>
      <c r="II302" s="324"/>
      <c r="IJ302" s="324"/>
      <c r="IK302" s="324"/>
      <c r="IL302" s="324"/>
      <c r="IM302" s="324"/>
      <c r="IN302" s="324"/>
      <c r="IO302" s="324"/>
      <c r="IP302" s="324"/>
      <c r="IQ302" s="324"/>
      <c r="IR302" s="324"/>
      <c r="IS302" s="324"/>
      <c r="IT302" s="324"/>
      <c r="IU302" s="324"/>
      <c r="IV302" s="324"/>
    </row>
    <row r="303" spans="2:256" s="214" customFormat="1" ht="12">
      <c r="B303" s="300" t="s">
        <v>84</v>
      </c>
      <c r="C303" s="330"/>
      <c r="D303" s="331"/>
      <c r="E303" s="331"/>
      <c r="F303" s="298">
        <f>SUM(F300:F302)</f>
        <v>0</v>
      </c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299"/>
      <c r="AM303" s="299"/>
      <c r="AN303" s="299"/>
      <c r="AO303" s="299"/>
      <c r="AP303" s="299"/>
      <c r="AQ303" s="299"/>
      <c r="AR303" s="299"/>
      <c r="AS303" s="299"/>
      <c r="AT303" s="299"/>
      <c r="AU303" s="299"/>
      <c r="AV303" s="299"/>
      <c r="AW303" s="299"/>
      <c r="AX303" s="299"/>
      <c r="AY303" s="299"/>
      <c r="AZ303" s="299"/>
      <c r="BA303" s="299"/>
      <c r="BB303" s="299"/>
      <c r="BC303" s="299"/>
      <c r="BD303" s="299"/>
      <c r="BE303" s="299"/>
      <c r="BF303" s="299"/>
      <c r="BG303" s="299"/>
      <c r="BH303" s="299"/>
      <c r="BI303" s="299"/>
      <c r="BJ303" s="299"/>
      <c r="BK303" s="299"/>
      <c r="BL303" s="299"/>
      <c r="BM303" s="299"/>
      <c r="BN303" s="299"/>
      <c r="BO303" s="299"/>
      <c r="BP303" s="299"/>
      <c r="BQ303" s="299"/>
      <c r="BR303" s="299"/>
      <c r="BS303" s="299"/>
      <c r="BT303" s="299"/>
      <c r="BU303" s="299"/>
      <c r="BV303" s="299"/>
      <c r="BW303" s="299"/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  <c r="CM303" s="299"/>
      <c r="CN303" s="299"/>
      <c r="CO303" s="299"/>
      <c r="CP303" s="299"/>
      <c r="CQ303" s="299"/>
      <c r="CR303" s="299"/>
      <c r="CS303" s="299"/>
      <c r="CT303" s="299"/>
      <c r="CU303" s="299"/>
      <c r="CV303" s="299"/>
      <c r="CW303" s="299"/>
      <c r="CX303" s="299"/>
      <c r="CY303" s="299"/>
      <c r="CZ303" s="299"/>
      <c r="DA303" s="299"/>
      <c r="DB303" s="299"/>
      <c r="DC303" s="299"/>
      <c r="DD303" s="299"/>
      <c r="DE303" s="299"/>
      <c r="DF303" s="299"/>
      <c r="DG303" s="299"/>
      <c r="DH303" s="299"/>
      <c r="DI303" s="299"/>
      <c r="DJ303" s="299"/>
      <c r="DK303" s="299"/>
      <c r="DL303" s="299"/>
      <c r="DM303" s="299"/>
      <c r="DN303" s="299"/>
      <c r="DO303" s="299"/>
      <c r="DP303" s="299"/>
      <c r="DQ303" s="299"/>
      <c r="DR303" s="299"/>
      <c r="DS303" s="299"/>
      <c r="DT303" s="299"/>
      <c r="DU303" s="299"/>
      <c r="DV303" s="299"/>
      <c r="DW303" s="299"/>
      <c r="DX303" s="299"/>
      <c r="DY303" s="299"/>
      <c r="DZ303" s="299"/>
      <c r="EA303" s="299"/>
      <c r="EB303" s="299"/>
      <c r="EC303" s="299"/>
      <c r="ED303" s="299"/>
      <c r="EE303" s="299"/>
      <c r="EF303" s="299"/>
      <c r="EG303" s="299"/>
      <c r="EH303" s="299"/>
      <c r="EI303" s="299"/>
      <c r="EJ303" s="299"/>
      <c r="EK303" s="299"/>
      <c r="EL303" s="299"/>
      <c r="EM303" s="299"/>
      <c r="EN303" s="299"/>
      <c r="EO303" s="299"/>
      <c r="EP303" s="299"/>
      <c r="EQ303" s="299"/>
      <c r="ER303" s="299"/>
      <c r="ES303" s="299"/>
      <c r="ET303" s="299"/>
      <c r="EU303" s="299"/>
      <c r="EV303" s="299"/>
      <c r="EW303" s="299"/>
      <c r="EX303" s="299"/>
      <c r="EY303" s="299"/>
      <c r="EZ303" s="299"/>
      <c r="FA303" s="299"/>
      <c r="FB303" s="299"/>
      <c r="FC303" s="299"/>
      <c r="FD303" s="299"/>
      <c r="FE303" s="299"/>
      <c r="FF303" s="299"/>
      <c r="FG303" s="299"/>
      <c r="FH303" s="299"/>
      <c r="FI303" s="299"/>
      <c r="FJ303" s="299"/>
      <c r="FK303" s="299"/>
      <c r="FL303" s="299"/>
      <c r="FM303" s="299"/>
      <c r="FN303" s="299"/>
      <c r="FO303" s="299"/>
      <c r="FP303" s="299"/>
      <c r="FQ303" s="299"/>
      <c r="FR303" s="299"/>
      <c r="FS303" s="299"/>
      <c r="FT303" s="299"/>
      <c r="FU303" s="299"/>
      <c r="FV303" s="299"/>
      <c r="FW303" s="299"/>
      <c r="FX303" s="299"/>
      <c r="FY303" s="299"/>
      <c r="FZ303" s="299"/>
      <c r="GA303" s="299"/>
      <c r="GB303" s="299"/>
      <c r="GC303" s="299"/>
      <c r="GD303" s="299"/>
      <c r="GE303" s="299"/>
      <c r="GF303" s="299"/>
      <c r="GG303" s="299"/>
      <c r="GH303" s="299"/>
      <c r="GI303" s="299"/>
      <c r="GJ303" s="299"/>
      <c r="GK303" s="299"/>
      <c r="GL303" s="299"/>
      <c r="GM303" s="299"/>
      <c r="GN303" s="299"/>
      <c r="GO303" s="299"/>
      <c r="GP303" s="299"/>
      <c r="GQ303" s="299"/>
      <c r="GR303" s="299"/>
      <c r="GS303" s="299"/>
      <c r="GT303" s="299"/>
      <c r="GU303" s="299"/>
      <c r="GV303" s="299"/>
      <c r="GW303" s="299"/>
      <c r="GX303" s="299"/>
      <c r="GY303" s="299"/>
      <c r="GZ303" s="299"/>
      <c r="HA303" s="299"/>
      <c r="HB303" s="299"/>
      <c r="HC303" s="299"/>
      <c r="HD303" s="299"/>
      <c r="HE303" s="299"/>
      <c r="HF303" s="299"/>
      <c r="HG303" s="299"/>
      <c r="HH303" s="299"/>
      <c r="HI303" s="299"/>
      <c r="HJ303" s="299"/>
      <c r="HK303" s="299"/>
      <c r="HL303" s="299"/>
      <c r="HM303" s="299"/>
      <c r="HN303" s="299"/>
      <c r="HO303" s="299"/>
      <c r="HP303" s="299"/>
      <c r="HQ303" s="299"/>
      <c r="HR303" s="299"/>
      <c r="HS303" s="299"/>
      <c r="HT303" s="299"/>
      <c r="HU303" s="299"/>
      <c r="HV303" s="299"/>
      <c r="HW303" s="299"/>
      <c r="HX303" s="299"/>
      <c r="HY303" s="299"/>
      <c r="HZ303" s="299"/>
      <c r="IA303" s="299"/>
      <c r="IB303" s="299"/>
      <c r="IC303" s="299"/>
      <c r="ID303" s="299"/>
      <c r="IE303" s="299"/>
      <c r="IF303" s="299"/>
      <c r="IG303" s="299"/>
      <c r="IH303" s="299"/>
      <c r="II303" s="299"/>
      <c r="IJ303" s="299"/>
      <c r="IK303" s="299"/>
      <c r="IL303" s="299"/>
      <c r="IM303" s="299"/>
      <c r="IN303" s="299"/>
      <c r="IO303" s="299"/>
      <c r="IP303" s="299"/>
      <c r="IQ303" s="299"/>
      <c r="IR303" s="299"/>
      <c r="IS303" s="299"/>
      <c r="IT303" s="299"/>
      <c r="IU303" s="299"/>
      <c r="IV303" s="299">
        <v>65250</v>
      </c>
    </row>
    <row r="304" spans="1:6" s="214" customFormat="1" ht="12">
      <c r="A304" s="238"/>
      <c r="B304" s="224"/>
      <c r="C304" s="291"/>
      <c r="D304" s="292"/>
      <c r="E304" s="292"/>
      <c r="F304" s="29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O295"/>
  <sheetViews>
    <sheetView workbookViewId="0" topLeftCell="A1">
      <selection activeCell="A273" sqref="A273"/>
    </sheetView>
  </sheetViews>
  <sheetFormatPr defaultColWidth="9.33203125" defaultRowHeight="10.5"/>
  <cols>
    <col min="2" max="2" width="55.83203125" style="0" customWidth="1"/>
    <col min="6" max="6" width="15" style="0" customWidth="1"/>
    <col min="7" max="7" width="16.5" style="0" customWidth="1"/>
    <col min="8" max="8" width="15.16015625" style="0" customWidth="1"/>
    <col min="9" max="9" width="13.5" style="0" customWidth="1"/>
    <col min="10" max="10" width="14" style="0" customWidth="1"/>
    <col min="14" max="14" width="18.33203125" style="0" customWidth="1"/>
    <col min="15" max="15" width="16.16015625" style="0" customWidth="1"/>
  </cols>
  <sheetData>
    <row r="3" ht="11.25" thickBot="1"/>
    <row r="4" spans="1:8" s="352" customFormat="1" ht="17.25" thickBot="1">
      <c r="A4" s="534" t="s">
        <v>163</v>
      </c>
      <c r="B4" s="535"/>
      <c r="C4" s="535"/>
      <c r="D4" s="535"/>
      <c r="E4" s="535"/>
      <c r="F4" s="535"/>
      <c r="G4" s="535"/>
      <c r="H4" s="536"/>
    </row>
    <row r="5" spans="1:8" s="352" customFormat="1" ht="13.5" thickBot="1">
      <c r="A5" s="353"/>
      <c r="B5" s="354"/>
      <c r="C5" s="354"/>
      <c r="D5" s="354"/>
      <c r="E5" s="354"/>
      <c r="F5" s="355" t="s">
        <v>164</v>
      </c>
      <c r="G5" s="355" t="s">
        <v>165</v>
      </c>
      <c r="H5" s="356" t="s">
        <v>166</v>
      </c>
    </row>
    <row r="6" spans="1:8" s="352" customFormat="1" ht="12.75">
      <c r="A6" s="357" t="s">
        <v>167</v>
      </c>
      <c r="B6" s="354"/>
      <c r="C6" s="354"/>
      <c r="D6" s="354"/>
      <c r="E6" s="354"/>
      <c r="F6" s="354"/>
      <c r="G6" s="354"/>
      <c r="H6" s="358"/>
    </row>
    <row r="7" spans="1:8" s="352" customFormat="1" ht="12.75">
      <c r="A7" s="359"/>
      <c r="B7" s="360"/>
      <c r="C7" s="360"/>
      <c r="D7" s="360"/>
      <c r="E7" s="360"/>
      <c r="F7" s="360"/>
      <c r="G7" s="360"/>
      <c r="H7" s="361"/>
    </row>
    <row r="8" spans="1:8" s="352" customFormat="1" ht="12.75">
      <c r="A8" s="359"/>
      <c r="B8" s="362" t="s">
        <v>168</v>
      </c>
      <c r="C8" s="360"/>
      <c r="D8" s="360"/>
      <c r="E8" s="360"/>
      <c r="F8" s="360"/>
      <c r="G8" s="363"/>
      <c r="H8" s="364">
        <v>0</v>
      </c>
    </row>
    <row r="9" spans="1:8" s="352" customFormat="1" ht="12.75">
      <c r="A9" s="359"/>
      <c r="B9" s="362" t="s">
        <v>169</v>
      </c>
      <c r="C9" s="360"/>
      <c r="D9" s="360"/>
      <c r="E9" s="360"/>
      <c r="F9" s="360"/>
      <c r="G9" s="363"/>
      <c r="H9" s="364">
        <v>0</v>
      </c>
    </row>
    <row r="10" spans="1:8" s="352" customFormat="1" ht="12.75">
      <c r="A10" s="359"/>
      <c r="B10" s="362" t="s">
        <v>170</v>
      </c>
      <c r="C10" s="360"/>
      <c r="D10" s="360"/>
      <c r="E10" s="360"/>
      <c r="F10" s="360"/>
      <c r="G10" s="363"/>
      <c r="H10" s="364">
        <v>0</v>
      </c>
    </row>
    <row r="11" spans="1:8" s="352" customFormat="1" ht="12.75">
      <c r="A11" s="359"/>
      <c r="B11" s="362" t="s">
        <v>171</v>
      </c>
      <c r="C11" s="360"/>
      <c r="D11" s="360"/>
      <c r="E11" s="360"/>
      <c r="F11" s="360"/>
      <c r="G11" s="363"/>
      <c r="H11" s="364">
        <v>0</v>
      </c>
    </row>
    <row r="12" spans="1:8" s="352" customFormat="1" ht="12.75">
      <c r="A12" s="359"/>
      <c r="B12" s="362" t="s">
        <v>172</v>
      </c>
      <c r="C12" s="360"/>
      <c r="D12" s="360"/>
      <c r="E12" s="360"/>
      <c r="F12" s="360"/>
      <c r="G12" s="363"/>
      <c r="H12" s="364">
        <v>0</v>
      </c>
    </row>
    <row r="13" spans="1:8" s="352" customFormat="1" ht="15">
      <c r="A13" s="359"/>
      <c r="B13" s="365" t="s">
        <v>173</v>
      </c>
      <c r="C13" s="360"/>
      <c r="D13" s="360"/>
      <c r="E13" s="360"/>
      <c r="F13" s="363">
        <v>0</v>
      </c>
      <c r="G13" s="363"/>
      <c r="H13" s="364"/>
    </row>
    <row r="14" spans="1:8" s="352" customFormat="1" ht="12.75">
      <c r="A14" s="359"/>
      <c r="B14" s="360"/>
      <c r="C14" s="360"/>
      <c r="D14" s="360"/>
      <c r="E14" s="360"/>
      <c r="F14" s="363"/>
      <c r="G14" s="363"/>
      <c r="H14" s="364"/>
    </row>
    <row r="15" spans="1:8" s="352" customFormat="1" ht="12.75">
      <c r="A15" s="359"/>
      <c r="B15" s="362" t="s">
        <v>174</v>
      </c>
      <c r="C15" s="360"/>
      <c r="D15" s="360"/>
      <c r="E15" s="360"/>
      <c r="F15" s="360"/>
      <c r="G15" s="363">
        <v>0</v>
      </c>
      <c r="H15" s="364"/>
    </row>
    <row r="16" spans="1:8" s="352" customFormat="1" ht="12.75">
      <c r="A16" s="359"/>
      <c r="B16" s="362" t="s">
        <v>175</v>
      </c>
      <c r="C16" s="360"/>
      <c r="D16" s="360"/>
      <c r="E16" s="360"/>
      <c r="F16" s="360"/>
      <c r="G16" s="363">
        <v>0</v>
      </c>
      <c r="H16" s="364"/>
    </row>
    <row r="17" spans="1:8" s="352" customFormat="1" ht="12.75">
      <c r="A17" s="359"/>
      <c r="B17" s="362" t="s">
        <v>176</v>
      </c>
      <c r="C17" s="360"/>
      <c r="D17" s="360"/>
      <c r="E17" s="360"/>
      <c r="F17" s="360"/>
      <c r="G17" s="363">
        <v>0</v>
      </c>
      <c r="H17" s="364"/>
    </row>
    <row r="18" spans="1:8" s="352" customFormat="1" ht="12.75">
      <c r="A18" s="359"/>
      <c r="B18" s="362" t="s">
        <v>177</v>
      </c>
      <c r="C18" s="360"/>
      <c r="D18" s="360"/>
      <c r="E18" s="360"/>
      <c r="F18" s="360"/>
      <c r="G18" s="363">
        <v>0</v>
      </c>
      <c r="H18" s="364"/>
    </row>
    <row r="19" spans="1:8" s="352" customFormat="1" ht="12.75">
      <c r="A19" s="359"/>
      <c r="B19" s="362" t="s">
        <v>178</v>
      </c>
      <c r="C19" s="360"/>
      <c r="D19" s="360"/>
      <c r="E19" s="360"/>
      <c r="F19" s="360"/>
      <c r="G19" s="363">
        <v>0</v>
      </c>
      <c r="H19" s="364"/>
    </row>
    <row r="20" spans="1:8" s="352" customFormat="1" ht="15">
      <c r="A20" s="359"/>
      <c r="B20" s="365" t="s">
        <v>179</v>
      </c>
      <c r="C20" s="360"/>
      <c r="D20" s="360"/>
      <c r="E20" s="360"/>
      <c r="F20" s="363">
        <v>0</v>
      </c>
      <c r="G20" s="363"/>
      <c r="H20" s="364"/>
    </row>
    <row r="21" spans="1:8" s="352" customFormat="1" ht="12.75">
      <c r="A21" s="359"/>
      <c r="B21" s="360"/>
      <c r="C21" s="360"/>
      <c r="D21" s="360"/>
      <c r="E21" s="360"/>
      <c r="F21" s="363"/>
      <c r="G21" s="363"/>
      <c r="H21" s="364"/>
    </row>
    <row r="22" spans="1:8" s="352" customFormat="1" ht="12.75">
      <c r="A22" s="359"/>
      <c r="B22" s="360"/>
      <c r="C22" s="360"/>
      <c r="D22" s="360"/>
      <c r="E22" s="360"/>
      <c r="F22" s="363"/>
      <c r="G22" s="363"/>
      <c r="H22" s="364"/>
    </row>
    <row r="23" spans="1:8" s="352" customFormat="1" ht="12.75">
      <c r="A23" s="359"/>
      <c r="B23" s="360"/>
      <c r="C23" s="360"/>
      <c r="D23" s="360"/>
      <c r="E23" s="360"/>
      <c r="F23" s="363"/>
      <c r="G23" s="363"/>
      <c r="H23" s="364"/>
    </row>
    <row r="24" spans="1:8" s="352" customFormat="1" ht="12.75">
      <c r="A24" s="366"/>
      <c r="B24" s="367"/>
      <c r="C24" s="367"/>
      <c r="D24" s="367"/>
      <c r="E24" s="367"/>
      <c r="F24" s="367"/>
      <c r="G24" s="367"/>
      <c r="H24" s="368"/>
    </row>
    <row r="25" spans="1:8" s="352" customFormat="1" ht="13.5" thickBot="1">
      <c r="A25" s="369" t="s">
        <v>167</v>
      </c>
      <c r="B25" s="370"/>
      <c r="C25" s="370"/>
      <c r="D25" s="370"/>
      <c r="E25" s="370"/>
      <c r="F25" s="371">
        <v>0</v>
      </c>
      <c r="G25" s="371"/>
      <c r="H25" s="372"/>
    </row>
    <row r="28" spans="1:2" ht="10.5">
      <c r="A28" s="420"/>
      <c r="B28" s="420"/>
    </row>
    <row r="29" spans="1:2" ht="20.25">
      <c r="A29" s="421" t="s">
        <v>1266</v>
      </c>
      <c r="B29" s="362"/>
    </row>
    <row r="30" ht="11.25" thickBot="1"/>
    <row r="31" spans="1:14" ht="13.5" thickBot="1">
      <c r="A31" s="537" t="s">
        <v>180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451"/>
    </row>
    <row r="32" spans="1:14" ht="12.75">
      <c r="A32" s="374" t="s">
        <v>181</v>
      </c>
      <c r="B32" s="375" t="s">
        <v>182</v>
      </c>
      <c r="C32" s="375" t="s">
        <v>183</v>
      </c>
      <c r="D32" s="376" t="s">
        <v>184</v>
      </c>
      <c r="E32" s="539" t="s">
        <v>185</v>
      </c>
      <c r="F32" s="540"/>
      <c r="G32" s="540"/>
      <c r="H32" s="540"/>
      <c r="I32" s="540"/>
      <c r="J32" s="540"/>
      <c r="K32" s="540"/>
      <c r="L32" s="540"/>
      <c r="M32" s="540"/>
      <c r="N32" s="452" t="s">
        <v>444</v>
      </c>
    </row>
    <row r="33" spans="1:14" ht="13.5" thickBot="1">
      <c r="A33" s="378" t="s">
        <v>186</v>
      </c>
      <c r="B33" s="379"/>
      <c r="C33" s="379" t="s">
        <v>187</v>
      </c>
      <c r="D33" s="380" t="s">
        <v>186</v>
      </c>
      <c r="E33" s="381" t="s">
        <v>188</v>
      </c>
      <c r="F33" s="381" t="s">
        <v>887</v>
      </c>
      <c r="G33" s="381" t="s">
        <v>188</v>
      </c>
      <c r="H33" s="381" t="s">
        <v>927</v>
      </c>
      <c r="I33" s="382"/>
      <c r="J33" s="382"/>
      <c r="K33" s="382"/>
      <c r="L33" s="382"/>
      <c r="M33" s="382"/>
      <c r="N33" s="453" t="s">
        <v>461</v>
      </c>
    </row>
    <row r="34" spans="1:14" ht="13.5" thickBot="1">
      <c r="A34" s="539" t="s">
        <v>167</v>
      </c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454"/>
    </row>
    <row r="35" spans="1:14" ht="12.75">
      <c r="A35" s="383" t="s">
        <v>189</v>
      </c>
      <c r="B35" s="384" t="s">
        <v>190</v>
      </c>
      <c r="C35" s="385"/>
      <c r="D35" s="385"/>
      <c r="E35" s="385"/>
      <c r="F35" s="385"/>
      <c r="G35" s="385"/>
      <c r="H35" s="386"/>
      <c r="I35" s="387"/>
      <c r="J35" s="388"/>
      <c r="K35" s="388"/>
      <c r="L35" s="388"/>
      <c r="M35" s="389"/>
      <c r="N35" s="455"/>
    </row>
    <row r="36" spans="1:14" ht="102">
      <c r="A36" s="390">
        <v>1</v>
      </c>
      <c r="B36" s="391" t="s">
        <v>191</v>
      </c>
      <c r="C36" s="392" t="s">
        <v>674</v>
      </c>
      <c r="D36" s="393">
        <v>1</v>
      </c>
      <c r="E36" s="394">
        <v>0</v>
      </c>
      <c r="F36" s="394">
        <v>0</v>
      </c>
      <c r="G36" s="394">
        <v>0</v>
      </c>
      <c r="H36" s="394">
        <v>0</v>
      </c>
      <c r="I36" s="395"/>
      <c r="J36" s="396"/>
      <c r="K36" s="396"/>
      <c r="L36" s="396"/>
      <c r="M36" s="397"/>
      <c r="N36" s="456" t="s">
        <v>445</v>
      </c>
    </row>
    <row r="37" spans="1:14" ht="12.75">
      <c r="A37" s="390">
        <v>2</v>
      </c>
      <c r="B37" s="391" t="s">
        <v>192</v>
      </c>
      <c r="C37" s="392" t="s">
        <v>674</v>
      </c>
      <c r="D37" s="393">
        <v>1</v>
      </c>
      <c r="E37" s="394">
        <v>0</v>
      </c>
      <c r="F37" s="394">
        <v>0</v>
      </c>
      <c r="G37" s="394">
        <v>0</v>
      </c>
      <c r="H37" s="394">
        <v>0</v>
      </c>
      <c r="I37" s="395"/>
      <c r="J37" s="396"/>
      <c r="K37" s="396"/>
      <c r="L37" s="396"/>
      <c r="M37" s="397"/>
      <c r="N37" s="457" t="s">
        <v>446</v>
      </c>
    </row>
    <row r="38" spans="1:14" ht="38.25">
      <c r="A38" s="390">
        <v>3</v>
      </c>
      <c r="B38" s="391" t="s">
        <v>193</v>
      </c>
      <c r="C38" s="392" t="s">
        <v>674</v>
      </c>
      <c r="D38" s="393">
        <v>1</v>
      </c>
      <c r="E38" s="394">
        <v>0</v>
      </c>
      <c r="F38" s="394">
        <v>0</v>
      </c>
      <c r="G38" s="394">
        <v>0</v>
      </c>
      <c r="H38" s="394">
        <v>0</v>
      </c>
      <c r="I38" s="395"/>
      <c r="J38" s="396"/>
      <c r="K38" s="396"/>
      <c r="L38" s="396"/>
      <c r="M38" s="397"/>
      <c r="N38" s="457" t="s">
        <v>447</v>
      </c>
    </row>
    <row r="39" spans="1:14" ht="63.75">
      <c r="A39" s="390">
        <v>4</v>
      </c>
      <c r="B39" s="391" t="s">
        <v>194</v>
      </c>
      <c r="C39" s="398" t="s">
        <v>674</v>
      </c>
      <c r="D39" s="393">
        <v>4</v>
      </c>
      <c r="E39" s="394">
        <v>0</v>
      </c>
      <c r="F39" s="394">
        <v>0</v>
      </c>
      <c r="G39" s="394">
        <v>0</v>
      </c>
      <c r="H39" s="394">
        <v>0</v>
      </c>
      <c r="I39" s="395"/>
      <c r="J39" s="396"/>
      <c r="K39" s="396"/>
      <c r="L39" s="396"/>
      <c r="M39" s="397"/>
      <c r="N39" s="457" t="s">
        <v>448</v>
      </c>
    </row>
    <row r="40" spans="1:14" ht="12.75">
      <c r="A40" s="390">
        <v>5</v>
      </c>
      <c r="B40" s="391" t="s">
        <v>195</v>
      </c>
      <c r="C40" s="392" t="s">
        <v>674</v>
      </c>
      <c r="D40" s="393">
        <v>4</v>
      </c>
      <c r="E40" s="394">
        <v>0</v>
      </c>
      <c r="F40" s="394">
        <v>0</v>
      </c>
      <c r="G40" s="394">
        <v>0</v>
      </c>
      <c r="H40" s="394">
        <v>0</v>
      </c>
      <c r="I40" s="395"/>
      <c r="J40" s="396"/>
      <c r="K40" s="396"/>
      <c r="L40" s="396"/>
      <c r="M40" s="397"/>
      <c r="N40" s="457"/>
    </row>
    <row r="41" spans="1:14" ht="12.75">
      <c r="A41" s="390">
        <v>6</v>
      </c>
      <c r="B41" s="391" t="s">
        <v>196</v>
      </c>
      <c r="C41" s="398" t="s">
        <v>674</v>
      </c>
      <c r="D41" s="393">
        <v>12</v>
      </c>
      <c r="E41" s="394">
        <v>0</v>
      </c>
      <c r="F41" s="394">
        <v>0</v>
      </c>
      <c r="G41" s="394">
        <v>0</v>
      </c>
      <c r="H41" s="394">
        <v>0</v>
      </c>
      <c r="I41" s="395"/>
      <c r="J41" s="396"/>
      <c r="K41" s="396"/>
      <c r="L41" s="396"/>
      <c r="M41" s="397"/>
      <c r="N41" s="457" t="s">
        <v>449</v>
      </c>
    </row>
    <row r="42" spans="1:14" ht="114.75">
      <c r="A42" s="390">
        <v>7</v>
      </c>
      <c r="B42" s="391" t="s">
        <v>197</v>
      </c>
      <c r="C42" s="398" t="s">
        <v>674</v>
      </c>
      <c r="D42" s="393">
        <v>5</v>
      </c>
      <c r="E42" s="394">
        <v>0</v>
      </c>
      <c r="F42" s="394">
        <v>0</v>
      </c>
      <c r="G42" s="394">
        <v>0</v>
      </c>
      <c r="H42" s="394">
        <v>0</v>
      </c>
      <c r="I42" s="395"/>
      <c r="J42" s="396"/>
      <c r="K42" s="396"/>
      <c r="L42" s="396"/>
      <c r="M42" s="397"/>
      <c r="N42" s="457" t="s">
        <v>450</v>
      </c>
    </row>
    <row r="43" spans="1:14" ht="38.25">
      <c r="A43" s="390">
        <v>8</v>
      </c>
      <c r="B43" s="391" t="s">
        <v>198</v>
      </c>
      <c r="C43" s="398" t="s">
        <v>674</v>
      </c>
      <c r="D43" s="393">
        <v>5</v>
      </c>
      <c r="E43" s="394">
        <v>0</v>
      </c>
      <c r="F43" s="394">
        <v>0</v>
      </c>
      <c r="G43" s="394">
        <v>0</v>
      </c>
      <c r="H43" s="394">
        <v>0</v>
      </c>
      <c r="I43" s="395"/>
      <c r="J43" s="396"/>
      <c r="K43" s="396"/>
      <c r="L43" s="396"/>
      <c r="M43" s="397"/>
      <c r="N43" s="457" t="s">
        <v>451</v>
      </c>
    </row>
    <row r="44" spans="1:14" ht="25.5">
      <c r="A44" s="390">
        <v>9</v>
      </c>
      <c r="B44" s="391" t="s">
        <v>199</v>
      </c>
      <c r="C44" s="392" t="s">
        <v>674</v>
      </c>
      <c r="D44" s="393">
        <v>59</v>
      </c>
      <c r="E44" s="394">
        <v>0</v>
      </c>
      <c r="F44" s="394">
        <v>0</v>
      </c>
      <c r="G44" s="394">
        <v>0</v>
      </c>
      <c r="H44" s="394">
        <v>0</v>
      </c>
      <c r="I44" s="395"/>
      <c r="J44" s="396"/>
      <c r="K44" s="396"/>
      <c r="L44" s="396"/>
      <c r="M44" s="397"/>
      <c r="N44" s="457" t="s">
        <v>452</v>
      </c>
    </row>
    <row r="45" spans="1:14" ht="127.5">
      <c r="A45" s="390">
        <v>10</v>
      </c>
      <c r="B45" s="391" t="s">
        <v>1228</v>
      </c>
      <c r="C45" s="392" t="s">
        <v>674</v>
      </c>
      <c r="D45" s="399">
        <v>1</v>
      </c>
      <c r="E45" s="394">
        <v>0</v>
      </c>
      <c r="F45" s="394">
        <v>0</v>
      </c>
      <c r="G45" s="394">
        <v>0</v>
      </c>
      <c r="H45" s="394">
        <v>0</v>
      </c>
      <c r="I45" s="395"/>
      <c r="J45" s="396"/>
      <c r="K45" s="396"/>
      <c r="L45" s="396"/>
      <c r="M45" s="397"/>
      <c r="N45" s="458" t="s">
        <v>453</v>
      </c>
    </row>
    <row r="46" spans="1:14" ht="12.75">
      <c r="A46" s="390">
        <v>11</v>
      </c>
      <c r="B46" s="391" t="s">
        <v>1229</v>
      </c>
      <c r="C46" s="392" t="s">
        <v>674</v>
      </c>
      <c r="D46" s="399">
        <v>1</v>
      </c>
      <c r="E46" s="394">
        <v>0</v>
      </c>
      <c r="F46" s="394">
        <v>0</v>
      </c>
      <c r="G46" s="394">
        <v>0</v>
      </c>
      <c r="H46" s="394">
        <v>0</v>
      </c>
      <c r="I46" s="395"/>
      <c r="J46" s="396"/>
      <c r="K46" s="396"/>
      <c r="L46" s="396"/>
      <c r="M46" s="397"/>
      <c r="N46" s="458" t="s">
        <v>454</v>
      </c>
    </row>
    <row r="47" spans="1:14" ht="38.25">
      <c r="A47" s="390">
        <v>12</v>
      </c>
      <c r="B47" s="391" t="s">
        <v>1230</v>
      </c>
      <c r="C47" s="392" t="s">
        <v>674</v>
      </c>
      <c r="D47" s="399">
        <v>1</v>
      </c>
      <c r="E47" s="394">
        <v>0</v>
      </c>
      <c r="F47" s="394">
        <v>0</v>
      </c>
      <c r="G47" s="394">
        <v>0</v>
      </c>
      <c r="H47" s="394">
        <v>0</v>
      </c>
      <c r="I47" s="395"/>
      <c r="J47" s="396"/>
      <c r="K47" s="396"/>
      <c r="L47" s="396"/>
      <c r="M47" s="397"/>
      <c r="N47" s="458" t="s">
        <v>455</v>
      </c>
    </row>
    <row r="48" spans="1:14" ht="25.5">
      <c r="A48" s="390">
        <v>13</v>
      </c>
      <c r="B48" s="391" t="s">
        <v>1231</v>
      </c>
      <c r="C48" s="392" t="s">
        <v>674</v>
      </c>
      <c r="D48" s="399">
        <v>5</v>
      </c>
      <c r="E48" s="394">
        <v>0</v>
      </c>
      <c r="F48" s="394">
        <v>0</v>
      </c>
      <c r="G48" s="394">
        <v>0</v>
      </c>
      <c r="H48" s="394">
        <v>0</v>
      </c>
      <c r="I48" s="395"/>
      <c r="J48" s="396"/>
      <c r="K48" s="396"/>
      <c r="L48" s="396"/>
      <c r="M48" s="397"/>
      <c r="N48" s="458" t="s">
        <v>456</v>
      </c>
    </row>
    <row r="49" spans="1:14" ht="51">
      <c r="A49" s="390">
        <v>14</v>
      </c>
      <c r="B49" s="391" t="s">
        <v>1232</v>
      </c>
      <c r="C49" s="392" t="s">
        <v>674</v>
      </c>
      <c r="D49" s="393">
        <v>65</v>
      </c>
      <c r="E49" s="394">
        <v>0</v>
      </c>
      <c r="F49" s="394">
        <v>0</v>
      </c>
      <c r="G49" s="394">
        <v>0</v>
      </c>
      <c r="H49" s="394">
        <v>0</v>
      </c>
      <c r="I49" s="395"/>
      <c r="J49" s="396"/>
      <c r="K49" s="396"/>
      <c r="L49" s="396"/>
      <c r="M49" s="397"/>
      <c r="N49" s="457" t="s">
        <v>457</v>
      </c>
    </row>
    <row r="50" spans="1:14" ht="12.75">
      <c r="A50" s="390">
        <v>15</v>
      </c>
      <c r="B50" s="391" t="s">
        <v>1233</v>
      </c>
      <c r="C50" s="392" t="s">
        <v>674</v>
      </c>
      <c r="D50" s="399">
        <v>65</v>
      </c>
      <c r="E50" s="394">
        <v>0</v>
      </c>
      <c r="F50" s="394">
        <v>0</v>
      </c>
      <c r="G50" s="394">
        <v>0</v>
      </c>
      <c r="H50" s="394">
        <v>0</v>
      </c>
      <c r="I50" s="395"/>
      <c r="J50" s="396"/>
      <c r="K50" s="396"/>
      <c r="L50" s="396"/>
      <c r="M50" s="396"/>
      <c r="N50" s="459" t="s">
        <v>458</v>
      </c>
    </row>
    <row r="51" spans="1:14" ht="12.75">
      <c r="A51" s="390">
        <v>16</v>
      </c>
      <c r="B51" s="391" t="s">
        <v>1234</v>
      </c>
      <c r="C51" s="392" t="s">
        <v>674</v>
      </c>
      <c r="D51" s="393">
        <v>5</v>
      </c>
      <c r="E51" s="394">
        <v>0</v>
      </c>
      <c r="F51" s="394">
        <v>0</v>
      </c>
      <c r="G51" s="394">
        <v>0</v>
      </c>
      <c r="H51" s="394">
        <v>0</v>
      </c>
      <c r="I51" s="395"/>
      <c r="J51" s="396"/>
      <c r="K51" s="396"/>
      <c r="L51" s="396"/>
      <c r="M51" s="397"/>
      <c r="N51" s="457" t="s">
        <v>459</v>
      </c>
    </row>
    <row r="52" spans="1:14" ht="51">
      <c r="A52" s="390">
        <v>17</v>
      </c>
      <c r="B52" s="391" t="s">
        <v>1235</v>
      </c>
      <c r="C52" s="392" t="s">
        <v>674</v>
      </c>
      <c r="D52" s="393">
        <v>5</v>
      </c>
      <c r="E52" s="394">
        <v>0</v>
      </c>
      <c r="F52" s="394">
        <v>0</v>
      </c>
      <c r="G52" s="394">
        <v>0</v>
      </c>
      <c r="H52" s="394">
        <v>0</v>
      </c>
      <c r="I52" s="395"/>
      <c r="J52" s="396"/>
      <c r="K52" s="396"/>
      <c r="L52" s="396"/>
      <c r="M52" s="397"/>
      <c r="N52" s="457" t="s">
        <v>460</v>
      </c>
    </row>
    <row r="53" spans="1:14" ht="12.75">
      <c r="A53" s="390">
        <v>18</v>
      </c>
      <c r="B53" s="400" t="s">
        <v>1236</v>
      </c>
      <c r="C53" s="392"/>
      <c r="D53" s="393"/>
      <c r="E53" s="394">
        <v>0</v>
      </c>
      <c r="F53" s="401" t="s">
        <v>1237</v>
      </c>
      <c r="G53" s="394">
        <v>0</v>
      </c>
      <c r="H53" s="402"/>
      <c r="I53" s="395"/>
      <c r="J53" s="396"/>
      <c r="K53" s="396"/>
      <c r="L53" s="396"/>
      <c r="M53" s="397"/>
      <c r="N53" s="457"/>
    </row>
    <row r="54" spans="1:14" ht="12.75">
      <c r="A54" s="390">
        <v>19</v>
      </c>
      <c r="B54" s="391" t="s">
        <v>1238</v>
      </c>
      <c r="C54" s="392" t="s">
        <v>1385</v>
      </c>
      <c r="D54" s="393">
        <v>1100</v>
      </c>
      <c r="E54" s="394">
        <v>0</v>
      </c>
      <c r="F54" s="394">
        <v>0</v>
      </c>
      <c r="G54" s="394">
        <v>0</v>
      </c>
      <c r="H54" s="402">
        <v>0</v>
      </c>
      <c r="I54" s="395"/>
      <c r="J54" s="396"/>
      <c r="K54" s="396"/>
      <c r="L54" s="396"/>
      <c r="M54" s="397"/>
      <c r="N54" s="457"/>
    </row>
    <row r="55" spans="1:14" ht="12.75">
      <c r="A55" s="390">
        <v>20</v>
      </c>
      <c r="B55" s="391" t="s">
        <v>1239</v>
      </c>
      <c r="C55" s="392" t="s">
        <v>1385</v>
      </c>
      <c r="D55" s="393">
        <v>1550</v>
      </c>
      <c r="E55" s="394">
        <v>0</v>
      </c>
      <c r="F55" s="394">
        <v>0</v>
      </c>
      <c r="G55" s="394">
        <v>0</v>
      </c>
      <c r="H55" s="402">
        <v>0</v>
      </c>
      <c r="I55" s="395"/>
      <c r="J55" s="396"/>
      <c r="K55" s="396"/>
      <c r="L55" s="396"/>
      <c r="M55" s="397"/>
      <c r="N55" s="457"/>
    </row>
    <row r="56" spans="1:14" ht="12.75">
      <c r="A56" s="390">
        <v>21</v>
      </c>
      <c r="B56" s="391" t="s">
        <v>1240</v>
      </c>
      <c r="C56" s="392" t="s">
        <v>1385</v>
      </c>
      <c r="D56" s="393">
        <v>1100</v>
      </c>
      <c r="E56" s="394">
        <v>0</v>
      </c>
      <c r="F56" s="394">
        <v>0</v>
      </c>
      <c r="G56" s="394">
        <v>0</v>
      </c>
      <c r="H56" s="402">
        <v>0</v>
      </c>
      <c r="I56" s="395"/>
      <c r="J56" s="396"/>
      <c r="K56" s="396"/>
      <c r="L56" s="396"/>
      <c r="M56" s="397"/>
      <c r="N56" s="457"/>
    </row>
    <row r="57" spans="1:14" ht="12.75">
      <c r="A57" s="390">
        <v>22</v>
      </c>
      <c r="B57" s="391" t="s">
        <v>1241</v>
      </c>
      <c r="C57" s="392" t="s">
        <v>1385</v>
      </c>
      <c r="D57" s="399">
        <v>1460</v>
      </c>
      <c r="E57" s="394">
        <v>0</v>
      </c>
      <c r="F57" s="394">
        <v>0</v>
      </c>
      <c r="G57" s="394">
        <v>0</v>
      </c>
      <c r="H57" s="402">
        <v>0</v>
      </c>
      <c r="I57" s="395"/>
      <c r="J57" s="396"/>
      <c r="K57" s="396"/>
      <c r="L57" s="396"/>
      <c r="M57" s="397"/>
      <c r="N57" s="457"/>
    </row>
    <row r="58" spans="1:14" ht="12.75">
      <c r="A58" s="390">
        <v>23</v>
      </c>
      <c r="B58" s="391" t="s">
        <v>1242</v>
      </c>
      <c r="C58" s="392" t="s">
        <v>1385</v>
      </c>
      <c r="D58" s="399">
        <v>850</v>
      </c>
      <c r="E58" s="394">
        <v>0</v>
      </c>
      <c r="F58" s="394">
        <v>0</v>
      </c>
      <c r="G58" s="394">
        <v>0</v>
      </c>
      <c r="H58" s="402">
        <v>0</v>
      </c>
      <c r="I58" s="395"/>
      <c r="J58" s="396"/>
      <c r="K58" s="396"/>
      <c r="L58" s="396"/>
      <c r="M58" s="397"/>
      <c r="N58" s="457"/>
    </row>
    <row r="59" spans="1:14" ht="12.75">
      <c r="A59" s="390">
        <v>24</v>
      </c>
      <c r="B59" s="391" t="s">
        <v>1243</v>
      </c>
      <c r="C59" s="392" t="s">
        <v>1385</v>
      </c>
      <c r="D59" s="399">
        <v>450</v>
      </c>
      <c r="E59" s="394">
        <v>0</v>
      </c>
      <c r="F59" s="394">
        <v>0</v>
      </c>
      <c r="G59" s="394">
        <v>0</v>
      </c>
      <c r="H59" s="402">
        <v>0</v>
      </c>
      <c r="I59" s="395"/>
      <c r="J59" s="396"/>
      <c r="K59" s="396"/>
      <c r="L59" s="396"/>
      <c r="M59" s="397"/>
      <c r="N59" s="457"/>
    </row>
    <row r="60" spans="1:14" ht="12.75">
      <c r="A60" s="390">
        <v>25</v>
      </c>
      <c r="B60" s="391" t="s">
        <v>1244</v>
      </c>
      <c r="C60" s="392" t="s">
        <v>1385</v>
      </c>
      <c r="D60" s="399">
        <v>110</v>
      </c>
      <c r="E60" s="394">
        <v>0</v>
      </c>
      <c r="F60" s="394">
        <v>0</v>
      </c>
      <c r="G60" s="394">
        <v>0</v>
      </c>
      <c r="H60" s="402">
        <v>0</v>
      </c>
      <c r="I60" s="395"/>
      <c r="J60" s="396"/>
      <c r="K60" s="396"/>
      <c r="L60" s="396"/>
      <c r="M60" s="397"/>
      <c r="N60" s="457"/>
    </row>
    <row r="61" spans="1:14" ht="12.75">
      <c r="A61" s="390">
        <v>26</v>
      </c>
      <c r="B61" s="391" t="s">
        <v>1245</v>
      </c>
      <c r="C61" s="392" t="s">
        <v>674</v>
      </c>
      <c r="D61" s="399">
        <v>85</v>
      </c>
      <c r="E61" s="394">
        <v>0</v>
      </c>
      <c r="F61" s="394">
        <v>0</v>
      </c>
      <c r="G61" s="394">
        <v>0</v>
      </c>
      <c r="H61" s="402">
        <v>0</v>
      </c>
      <c r="I61" s="395"/>
      <c r="J61" s="396"/>
      <c r="K61" s="396"/>
      <c r="L61" s="396"/>
      <c r="M61" s="397"/>
      <c r="N61" s="457"/>
    </row>
    <row r="62" spans="1:14" ht="12.75">
      <c r="A62" s="390">
        <v>27</v>
      </c>
      <c r="B62" s="391" t="s">
        <v>1246</v>
      </c>
      <c r="C62" s="392" t="s">
        <v>674</v>
      </c>
      <c r="D62" s="399">
        <v>10</v>
      </c>
      <c r="E62" s="394">
        <v>0</v>
      </c>
      <c r="F62" s="394">
        <v>0</v>
      </c>
      <c r="G62" s="394">
        <v>0</v>
      </c>
      <c r="H62" s="402">
        <v>0</v>
      </c>
      <c r="I62" s="395"/>
      <c r="J62" s="396"/>
      <c r="K62" s="396"/>
      <c r="L62" s="396"/>
      <c r="M62" s="397"/>
      <c r="N62" s="457"/>
    </row>
    <row r="63" spans="1:14" ht="12.75">
      <c r="A63" s="390">
        <v>28</v>
      </c>
      <c r="B63" s="391" t="s">
        <v>1247</v>
      </c>
      <c r="C63" s="392" t="s">
        <v>674</v>
      </c>
      <c r="D63" s="399">
        <v>4</v>
      </c>
      <c r="E63" s="394">
        <v>0</v>
      </c>
      <c r="F63" s="394">
        <v>0</v>
      </c>
      <c r="G63" s="394">
        <v>0</v>
      </c>
      <c r="H63" s="402">
        <v>0</v>
      </c>
      <c r="I63" s="395"/>
      <c r="J63" s="396"/>
      <c r="K63" s="396"/>
      <c r="L63" s="396"/>
      <c r="M63" s="397"/>
      <c r="N63" s="457"/>
    </row>
    <row r="64" spans="1:14" ht="12.75">
      <c r="A64" s="390">
        <v>29</v>
      </c>
      <c r="B64" s="391" t="s">
        <v>1248</v>
      </c>
      <c r="C64" s="392" t="s">
        <v>1249</v>
      </c>
      <c r="D64" s="399">
        <v>2</v>
      </c>
      <c r="E64" s="394">
        <v>0</v>
      </c>
      <c r="F64" s="394">
        <v>0</v>
      </c>
      <c r="G64" s="394">
        <v>0</v>
      </c>
      <c r="H64" s="402">
        <v>0</v>
      </c>
      <c r="I64" s="395"/>
      <c r="J64" s="396"/>
      <c r="K64" s="396"/>
      <c r="L64" s="396"/>
      <c r="M64" s="397"/>
      <c r="N64" s="457"/>
    </row>
    <row r="65" spans="1:14" ht="12.75">
      <c r="A65" s="390">
        <v>30</v>
      </c>
      <c r="B65" s="391" t="s">
        <v>1250</v>
      </c>
      <c r="C65" s="392" t="s">
        <v>1385</v>
      </c>
      <c r="D65" s="399">
        <v>420</v>
      </c>
      <c r="E65" s="394">
        <v>0</v>
      </c>
      <c r="F65" s="401" t="s">
        <v>1237</v>
      </c>
      <c r="G65" s="394">
        <v>0</v>
      </c>
      <c r="H65" s="402">
        <v>0</v>
      </c>
      <c r="I65" s="395"/>
      <c r="J65" s="396"/>
      <c r="K65" s="396"/>
      <c r="L65" s="396"/>
      <c r="M65" s="397"/>
      <c r="N65" s="457"/>
    </row>
    <row r="66" spans="1:14" ht="12.75">
      <c r="A66" s="390">
        <v>31</v>
      </c>
      <c r="B66" s="391" t="s">
        <v>1251</v>
      </c>
      <c r="C66" s="392" t="s">
        <v>1385</v>
      </c>
      <c r="D66" s="399">
        <v>200</v>
      </c>
      <c r="E66" s="394">
        <v>0</v>
      </c>
      <c r="F66" s="401" t="s">
        <v>1237</v>
      </c>
      <c r="G66" s="394">
        <v>0</v>
      </c>
      <c r="H66" s="402">
        <v>0</v>
      </c>
      <c r="I66" s="395"/>
      <c r="J66" s="396"/>
      <c r="K66" s="396"/>
      <c r="L66" s="396"/>
      <c r="M66" s="397"/>
      <c r="N66" s="457"/>
    </row>
    <row r="67" spans="1:14" ht="12.75">
      <c r="A67" s="390">
        <v>32</v>
      </c>
      <c r="B67" s="391" t="s">
        <v>1252</v>
      </c>
      <c r="C67" s="392" t="s">
        <v>1385</v>
      </c>
      <c r="D67" s="399">
        <v>50</v>
      </c>
      <c r="E67" s="394">
        <v>0</v>
      </c>
      <c r="F67" s="401" t="s">
        <v>1237</v>
      </c>
      <c r="G67" s="394">
        <v>0</v>
      </c>
      <c r="H67" s="402">
        <v>0</v>
      </c>
      <c r="I67" s="395"/>
      <c r="J67" s="396"/>
      <c r="K67" s="396"/>
      <c r="L67" s="396"/>
      <c r="M67" s="397"/>
      <c r="N67" s="457"/>
    </row>
    <row r="68" spans="1:14" ht="12.75">
      <c r="A68" s="390">
        <v>33</v>
      </c>
      <c r="B68" s="391" t="s">
        <v>1253</v>
      </c>
      <c r="C68" s="392" t="s">
        <v>674</v>
      </c>
      <c r="D68" s="399">
        <v>15</v>
      </c>
      <c r="E68" s="394">
        <v>0</v>
      </c>
      <c r="F68" s="401" t="s">
        <v>1237</v>
      </c>
      <c r="G68" s="394">
        <v>0</v>
      </c>
      <c r="H68" s="402">
        <v>0</v>
      </c>
      <c r="I68" s="395"/>
      <c r="J68" s="396"/>
      <c r="K68" s="396"/>
      <c r="L68" s="396"/>
      <c r="M68" s="397"/>
      <c r="N68" s="457"/>
    </row>
    <row r="69" spans="1:14" ht="12.75">
      <c r="A69" s="390">
        <v>34</v>
      </c>
      <c r="B69" s="391" t="s">
        <v>1254</v>
      </c>
      <c r="C69" s="392" t="s">
        <v>1523</v>
      </c>
      <c r="D69" s="403">
        <v>120</v>
      </c>
      <c r="E69" s="394">
        <v>0</v>
      </c>
      <c r="F69" s="401" t="s">
        <v>1237</v>
      </c>
      <c r="G69" s="394">
        <v>0</v>
      </c>
      <c r="H69" s="402">
        <v>0</v>
      </c>
      <c r="I69" s="395"/>
      <c r="J69" s="396"/>
      <c r="K69" s="396"/>
      <c r="L69" s="396"/>
      <c r="M69" s="397"/>
      <c r="N69" s="457"/>
    </row>
    <row r="70" spans="1:14" ht="12.75">
      <c r="A70" s="390">
        <v>35</v>
      </c>
      <c r="B70" s="391" t="s">
        <v>1255</v>
      </c>
      <c r="C70" s="392" t="s">
        <v>1523</v>
      </c>
      <c r="D70" s="403">
        <v>8</v>
      </c>
      <c r="E70" s="394">
        <v>0</v>
      </c>
      <c r="F70" s="401" t="s">
        <v>1237</v>
      </c>
      <c r="G70" s="394">
        <v>0</v>
      </c>
      <c r="H70" s="402">
        <v>0</v>
      </c>
      <c r="I70" s="395"/>
      <c r="J70" s="396"/>
      <c r="K70" s="396"/>
      <c r="L70" s="396"/>
      <c r="M70" s="397"/>
      <c r="N70" s="457"/>
    </row>
    <row r="71" spans="1:14" ht="12.75">
      <c r="A71" s="390">
        <v>36</v>
      </c>
      <c r="B71" s="391" t="s">
        <v>1256</v>
      </c>
      <c r="C71" s="392" t="s">
        <v>1523</v>
      </c>
      <c r="D71" s="399">
        <v>16</v>
      </c>
      <c r="E71" s="394">
        <v>0</v>
      </c>
      <c r="F71" s="401" t="s">
        <v>1237</v>
      </c>
      <c r="G71" s="394">
        <v>0</v>
      </c>
      <c r="H71" s="402">
        <v>0</v>
      </c>
      <c r="I71" s="395"/>
      <c r="J71" s="396"/>
      <c r="K71" s="396"/>
      <c r="L71" s="396"/>
      <c r="M71" s="397"/>
      <c r="N71" s="457"/>
    </row>
    <row r="72" spans="1:14" ht="12.75">
      <c r="A72" s="390">
        <v>37</v>
      </c>
      <c r="B72" s="391" t="s">
        <v>1257</v>
      </c>
      <c r="C72" s="392" t="s">
        <v>1523</v>
      </c>
      <c r="D72" s="399">
        <v>20</v>
      </c>
      <c r="E72" s="394">
        <v>0</v>
      </c>
      <c r="F72" s="401" t="s">
        <v>1237</v>
      </c>
      <c r="G72" s="394">
        <v>0</v>
      </c>
      <c r="H72" s="402">
        <v>0</v>
      </c>
      <c r="I72" s="395"/>
      <c r="J72" s="396"/>
      <c r="K72" s="396"/>
      <c r="L72" s="396"/>
      <c r="M72" s="397"/>
      <c r="N72" s="457"/>
    </row>
    <row r="73" spans="1:14" ht="12.75">
      <c r="A73" s="390">
        <v>38</v>
      </c>
      <c r="B73" s="391" t="s">
        <v>1258</v>
      </c>
      <c r="C73" s="392" t="s">
        <v>1523</v>
      </c>
      <c r="D73" s="399">
        <v>10</v>
      </c>
      <c r="E73" s="394">
        <v>0</v>
      </c>
      <c r="F73" s="401" t="s">
        <v>1237</v>
      </c>
      <c r="G73" s="394">
        <v>0</v>
      </c>
      <c r="H73" s="402">
        <v>0</v>
      </c>
      <c r="I73" s="395"/>
      <c r="J73" s="396"/>
      <c r="K73" s="396"/>
      <c r="L73" s="396"/>
      <c r="M73" s="397"/>
      <c r="N73" s="457"/>
    </row>
    <row r="74" spans="1:14" ht="12.75">
      <c r="A74" s="390">
        <v>39</v>
      </c>
      <c r="B74" s="391" t="s">
        <v>1259</v>
      </c>
      <c r="C74" s="392" t="s">
        <v>1523</v>
      </c>
      <c r="D74" s="399">
        <v>8</v>
      </c>
      <c r="E74" s="394">
        <v>0</v>
      </c>
      <c r="F74" s="401" t="s">
        <v>1237</v>
      </c>
      <c r="G74" s="394">
        <v>0</v>
      </c>
      <c r="H74" s="402">
        <v>0</v>
      </c>
      <c r="I74" s="395"/>
      <c r="J74" s="396"/>
      <c r="K74" s="396"/>
      <c r="L74" s="396"/>
      <c r="M74" s="397"/>
      <c r="N74" s="457"/>
    </row>
    <row r="75" spans="1:14" ht="12.75">
      <c r="A75" s="390">
        <v>40</v>
      </c>
      <c r="B75" s="391" t="s">
        <v>1260</v>
      </c>
      <c r="C75" s="392" t="s">
        <v>1523</v>
      </c>
      <c r="D75" s="399">
        <v>8</v>
      </c>
      <c r="E75" s="394">
        <v>0</v>
      </c>
      <c r="F75" s="401" t="s">
        <v>1237</v>
      </c>
      <c r="G75" s="394">
        <v>0</v>
      </c>
      <c r="H75" s="402">
        <v>0</v>
      </c>
      <c r="I75" s="395"/>
      <c r="J75" s="396"/>
      <c r="K75" s="396"/>
      <c r="L75" s="396"/>
      <c r="M75" s="397"/>
      <c r="N75" s="457"/>
    </row>
    <row r="76" spans="1:14" ht="12.75">
      <c r="A76" s="390">
        <v>41</v>
      </c>
      <c r="B76" s="404" t="s">
        <v>1261</v>
      </c>
      <c r="C76" s="392" t="s">
        <v>677</v>
      </c>
      <c r="D76" s="399">
        <v>1</v>
      </c>
      <c r="E76" s="394">
        <v>0</v>
      </c>
      <c r="F76" s="401" t="s">
        <v>1237</v>
      </c>
      <c r="G76" s="394">
        <v>0</v>
      </c>
      <c r="H76" s="402">
        <v>0</v>
      </c>
      <c r="I76" s="405"/>
      <c r="J76" s="406"/>
      <c r="K76" s="406"/>
      <c r="L76" s="406"/>
      <c r="M76" s="407"/>
      <c r="N76" s="444"/>
    </row>
    <row r="77" spans="1:14" ht="12.75">
      <c r="A77" s="390">
        <v>42</v>
      </c>
      <c r="B77" s="404" t="s">
        <v>1262</v>
      </c>
      <c r="C77" s="392" t="s">
        <v>1523</v>
      </c>
      <c r="D77" s="399">
        <v>32</v>
      </c>
      <c r="E77" s="394">
        <v>0</v>
      </c>
      <c r="F77" s="401" t="s">
        <v>1237</v>
      </c>
      <c r="G77" s="394">
        <v>0</v>
      </c>
      <c r="H77" s="402">
        <v>0</v>
      </c>
      <c r="I77" s="405"/>
      <c r="J77" s="406"/>
      <c r="K77" s="406"/>
      <c r="L77" s="406"/>
      <c r="M77" s="407"/>
      <c r="N77" s="444"/>
    </row>
    <row r="78" spans="1:14" ht="12.75">
      <c r="A78" s="390">
        <v>43</v>
      </c>
      <c r="B78" s="391" t="s">
        <v>1263</v>
      </c>
      <c r="C78" s="392" t="s">
        <v>1523</v>
      </c>
      <c r="D78" s="399">
        <v>32</v>
      </c>
      <c r="E78" s="394">
        <v>0</v>
      </c>
      <c r="F78" s="408" t="s">
        <v>1237</v>
      </c>
      <c r="G78" s="394">
        <v>0</v>
      </c>
      <c r="H78" s="402">
        <v>0</v>
      </c>
      <c r="I78" s="405"/>
      <c r="J78" s="406"/>
      <c r="K78" s="406"/>
      <c r="L78" s="406"/>
      <c r="M78" s="407"/>
      <c r="N78" s="444"/>
    </row>
    <row r="79" spans="1:14" ht="13.5" thickBot="1">
      <c r="A79" s="409">
        <v>44</v>
      </c>
      <c r="B79" s="410" t="s">
        <v>1264</v>
      </c>
      <c r="C79" s="411" t="s">
        <v>677</v>
      </c>
      <c r="D79" s="412">
        <v>1</v>
      </c>
      <c r="E79" s="394">
        <v>0</v>
      </c>
      <c r="F79" s="413">
        <v>0</v>
      </c>
      <c r="G79" s="413"/>
      <c r="H79" s="414" t="s">
        <v>1237</v>
      </c>
      <c r="I79" s="415"/>
      <c r="J79" s="382"/>
      <c r="K79" s="382"/>
      <c r="L79" s="382"/>
      <c r="M79" s="416"/>
      <c r="N79" s="460"/>
    </row>
    <row r="80" spans="1:14" ht="13.5" thickBot="1">
      <c r="A80" s="417" t="s">
        <v>1265</v>
      </c>
      <c r="B80" s="418"/>
      <c r="C80" s="418"/>
      <c r="D80" s="419"/>
      <c r="E80" s="371"/>
      <c r="F80" s="371">
        <v>0</v>
      </c>
      <c r="G80" s="371"/>
      <c r="H80" s="371">
        <v>0</v>
      </c>
      <c r="I80" s="370"/>
      <c r="J80" s="370"/>
      <c r="K80" s="370"/>
      <c r="L80" s="370"/>
      <c r="M80" s="370"/>
      <c r="N80" s="461"/>
    </row>
    <row r="83" ht="20.25">
      <c r="A83" s="421" t="s">
        <v>423</v>
      </c>
    </row>
    <row r="84" ht="11.25" thickBot="1"/>
    <row r="85" spans="1:10" ht="13.5" thickBot="1">
      <c r="A85" s="537" t="s">
        <v>180</v>
      </c>
      <c r="B85" s="538"/>
      <c r="C85" s="538"/>
      <c r="D85" s="538"/>
      <c r="E85" s="538"/>
      <c r="F85" s="538"/>
      <c r="G85" s="538"/>
      <c r="H85" s="538"/>
      <c r="I85" s="462"/>
      <c r="J85" s="463"/>
    </row>
    <row r="86" spans="1:10" ht="12.75">
      <c r="A86" s="374" t="s">
        <v>181</v>
      </c>
      <c r="B86" s="375" t="s">
        <v>182</v>
      </c>
      <c r="C86" s="375" t="s">
        <v>183</v>
      </c>
      <c r="D86" s="376" t="s">
        <v>184</v>
      </c>
      <c r="E86" s="539" t="s">
        <v>185</v>
      </c>
      <c r="F86" s="540"/>
      <c r="G86" s="540"/>
      <c r="H86" s="540"/>
      <c r="I86" s="452" t="s">
        <v>462</v>
      </c>
      <c r="J86" s="452" t="s">
        <v>444</v>
      </c>
    </row>
    <row r="87" spans="1:10" ht="13.5" thickBot="1">
      <c r="A87" s="378" t="s">
        <v>186</v>
      </c>
      <c r="B87" s="379"/>
      <c r="C87" s="379" t="s">
        <v>187</v>
      </c>
      <c r="D87" s="380" t="s">
        <v>186</v>
      </c>
      <c r="E87" s="381" t="s">
        <v>188</v>
      </c>
      <c r="F87" s="381" t="s">
        <v>887</v>
      </c>
      <c r="G87" s="381" t="s">
        <v>188</v>
      </c>
      <c r="H87" s="373" t="s">
        <v>927</v>
      </c>
      <c r="I87" s="453" t="s">
        <v>461</v>
      </c>
      <c r="J87" s="453" t="s">
        <v>461</v>
      </c>
    </row>
    <row r="88" spans="1:10" ht="13.5" thickBot="1">
      <c r="A88" s="539" t="s">
        <v>167</v>
      </c>
      <c r="B88" s="540"/>
      <c r="C88" s="540"/>
      <c r="D88" s="540"/>
      <c r="E88" s="540"/>
      <c r="F88" s="540"/>
      <c r="G88" s="540"/>
      <c r="H88" s="540"/>
      <c r="I88" s="377"/>
      <c r="J88" s="454"/>
    </row>
    <row r="89" spans="1:10" ht="12.75">
      <c r="A89" s="383"/>
      <c r="B89" s="384" t="s">
        <v>1267</v>
      </c>
      <c r="C89" s="385"/>
      <c r="D89" s="385"/>
      <c r="E89" s="385"/>
      <c r="F89" s="385"/>
      <c r="G89" s="385"/>
      <c r="H89" s="385"/>
      <c r="I89" s="440"/>
      <c r="J89" s="463"/>
    </row>
    <row r="90" spans="1:10" ht="12.75">
      <c r="A90" s="422">
        <v>1</v>
      </c>
      <c r="B90" s="391" t="s">
        <v>1268</v>
      </c>
      <c r="C90" s="398" t="s">
        <v>674</v>
      </c>
      <c r="D90" s="393">
        <v>27</v>
      </c>
      <c r="E90" s="401">
        <v>0</v>
      </c>
      <c r="F90" s="401">
        <v>0</v>
      </c>
      <c r="G90" s="401">
        <v>0</v>
      </c>
      <c r="H90" s="401">
        <v>0</v>
      </c>
      <c r="I90" s="464" t="s">
        <v>463</v>
      </c>
      <c r="J90" s="465" t="s">
        <v>464</v>
      </c>
    </row>
    <row r="91" spans="1:10" ht="25.5">
      <c r="A91" s="422">
        <v>2</v>
      </c>
      <c r="B91" s="423" t="s">
        <v>1269</v>
      </c>
      <c r="C91" s="398"/>
      <c r="D91" s="393"/>
      <c r="E91" s="401">
        <v>0</v>
      </c>
      <c r="F91" s="401">
        <v>0</v>
      </c>
      <c r="G91" s="401">
        <v>0</v>
      </c>
      <c r="H91" s="401">
        <v>0</v>
      </c>
      <c r="I91" s="464"/>
      <c r="J91" s="465"/>
    </row>
    <row r="92" spans="1:10" ht="12.75">
      <c r="A92" s="422">
        <v>3</v>
      </c>
      <c r="B92" s="424" t="s">
        <v>1270</v>
      </c>
      <c r="C92" s="392" t="s">
        <v>674</v>
      </c>
      <c r="D92" s="393">
        <v>18</v>
      </c>
      <c r="E92" s="401">
        <v>0</v>
      </c>
      <c r="F92" s="401">
        <v>0</v>
      </c>
      <c r="G92" s="401">
        <v>0</v>
      </c>
      <c r="H92" s="401">
        <v>0</v>
      </c>
      <c r="I92" s="464" t="s">
        <v>463</v>
      </c>
      <c r="J92" s="465" t="s">
        <v>465</v>
      </c>
    </row>
    <row r="93" spans="1:10" ht="12.75">
      <c r="A93" s="422">
        <v>4</v>
      </c>
      <c r="B93" s="424" t="s">
        <v>1271</v>
      </c>
      <c r="C93" s="392" t="s">
        <v>674</v>
      </c>
      <c r="D93" s="393">
        <v>18</v>
      </c>
      <c r="E93" s="401">
        <v>0</v>
      </c>
      <c r="F93" s="401">
        <v>0</v>
      </c>
      <c r="G93" s="401">
        <v>0</v>
      </c>
      <c r="H93" s="401">
        <v>0</v>
      </c>
      <c r="I93" s="464" t="s">
        <v>463</v>
      </c>
      <c r="J93" s="465" t="s">
        <v>466</v>
      </c>
    </row>
    <row r="94" spans="1:10" ht="12.75">
      <c r="A94" s="422">
        <v>5</v>
      </c>
      <c r="B94" s="424" t="s">
        <v>1272</v>
      </c>
      <c r="C94" s="392" t="s">
        <v>674</v>
      </c>
      <c r="D94" s="393">
        <v>18</v>
      </c>
      <c r="E94" s="401">
        <v>0</v>
      </c>
      <c r="F94" s="401">
        <v>0</v>
      </c>
      <c r="G94" s="401">
        <v>0</v>
      </c>
      <c r="H94" s="401">
        <v>0</v>
      </c>
      <c r="I94" s="464" t="s">
        <v>463</v>
      </c>
      <c r="J94" s="465" t="s">
        <v>467</v>
      </c>
    </row>
    <row r="95" spans="1:10" ht="12.75">
      <c r="A95" s="422">
        <v>6</v>
      </c>
      <c r="B95" s="424" t="s">
        <v>1273</v>
      </c>
      <c r="C95" s="392" t="s">
        <v>674</v>
      </c>
      <c r="D95" s="393">
        <v>18</v>
      </c>
      <c r="E95" s="401">
        <v>0</v>
      </c>
      <c r="F95" s="401">
        <v>0</v>
      </c>
      <c r="G95" s="401">
        <v>0</v>
      </c>
      <c r="H95" s="401">
        <v>0</v>
      </c>
      <c r="I95" s="464" t="s">
        <v>463</v>
      </c>
      <c r="J95" s="465" t="s">
        <v>468</v>
      </c>
    </row>
    <row r="96" spans="1:10" ht="12.75">
      <c r="A96" s="422">
        <v>7</v>
      </c>
      <c r="B96" s="425" t="s">
        <v>1274</v>
      </c>
      <c r="C96" s="392"/>
      <c r="D96" s="393"/>
      <c r="E96" s="401">
        <v>0</v>
      </c>
      <c r="F96" s="401"/>
      <c r="G96" s="401">
        <v>0</v>
      </c>
      <c r="H96" s="401"/>
      <c r="I96" s="442"/>
      <c r="J96" s="466"/>
    </row>
    <row r="97" spans="1:10" ht="12.75">
      <c r="A97" s="422">
        <v>8</v>
      </c>
      <c r="B97" s="391" t="s">
        <v>1275</v>
      </c>
      <c r="C97" s="398" t="s">
        <v>674</v>
      </c>
      <c r="D97" s="393">
        <v>1</v>
      </c>
      <c r="E97" s="401">
        <v>0</v>
      </c>
      <c r="F97" s="401">
        <v>0</v>
      </c>
      <c r="G97" s="401">
        <v>0</v>
      </c>
      <c r="H97" s="401">
        <v>0</v>
      </c>
      <c r="I97" s="464" t="s">
        <v>463</v>
      </c>
      <c r="J97" s="465" t="s">
        <v>469</v>
      </c>
    </row>
    <row r="98" spans="1:10" ht="25.5">
      <c r="A98" s="422">
        <v>9</v>
      </c>
      <c r="B98" s="391" t="s">
        <v>1276</v>
      </c>
      <c r="C98" s="398" t="s">
        <v>674</v>
      </c>
      <c r="D98" s="393">
        <v>1</v>
      </c>
      <c r="E98" s="401">
        <v>0</v>
      </c>
      <c r="F98" s="401">
        <v>0</v>
      </c>
      <c r="G98" s="401">
        <v>0</v>
      </c>
      <c r="H98" s="401">
        <v>0</v>
      </c>
      <c r="I98" s="464" t="s">
        <v>463</v>
      </c>
      <c r="J98" s="467" t="s">
        <v>470</v>
      </c>
    </row>
    <row r="99" spans="1:10" ht="25.5">
      <c r="A99" s="422">
        <v>10</v>
      </c>
      <c r="B99" s="391" t="s">
        <v>1277</v>
      </c>
      <c r="C99" s="392" t="s">
        <v>674</v>
      </c>
      <c r="D99" s="393">
        <v>1</v>
      </c>
      <c r="E99" s="401">
        <v>0</v>
      </c>
      <c r="F99" s="401">
        <v>0</v>
      </c>
      <c r="G99" s="401">
        <v>0</v>
      </c>
      <c r="H99" s="401">
        <v>0</v>
      </c>
      <c r="I99" s="464" t="s">
        <v>463</v>
      </c>
      <c r="J99" s="465" t="s">
        <v>471</v>
      </c>
    </row>
    <row r="100" spans="1:10" ht="12.75">
      <c r="A100" s="422">
        <v>11</v>
      </c>
      <c r="B100" s="391" t="s">
        <v>1278</v>
      </c>
      <c r="C100" s="398" t="s">
        <v>674</v>
      </c>
      <c r="D100" s="393">
        <v>1</v>
      </c>
      <c r="E100" s="401">
        <v>0</v>
      </c>
      <c r="F100" s="401">
        <v>0</v>
      </c>
      <c r="G100" s="401">
        <v>0</v>
      </c>
      <c r="H100" s="401">
        <v>0</v>
      </c>
      <c r="I100" s="464" t="s">
        <v>463</v>
      </c>
      <c r="J100" s="467" t="s">
        <v>472</v>
      </c>
    </row>
    <row r="101" spans="1:10" ht="12.75">
      <c r="A101" s="422">
        <v>12</v>
      </c>
      <c r="B101" s="391" t="s">
        <v>1279</v>
      </c>
      <c r="C101" s="398" t="s">
        <v>674</v>
      </c>
      <c r="D101" s="393">
        <v>1</v>
      </c>
      <c r="E101" s="401">
        <v>0</v>
      </c>
      <c r="F101" s="401">
        <v>0</v>
      </c>
      <c r="G101" s="401">
        <v>0</v>
      </c>
      <c r="H101" s="401">
        <v>0</v>
      </c>
      <c r="I101" s="464" t="s">
        <v>463</v>
      </c>
      <c r="J101" s="467" t="s">
        <v>473</v>
      </c>
    </row>
    <row r="102" spans="1:10" ht="12.75">
      <c r="A102" s="422">
        <v>13</v>
      </c>
      <c r="B102" s="391" t="s">
        <v>1280</v>
      </c>
      <c r="C102" s="398" t="s">
        <v>674</v>
      </c>
      <c r="D102" s="393">
        <v>1</v>
      </c>
      <c r="E102" s="401">
        <v>0</v>
      </c>
      <c r="F102" s="401">
        <v>0</v>
      </c>
      <c r="G102" s="401">
        <v>0</v>
      </c>
      <c r="H102" s="401">
        <v>0</v>
      </c>
      <c r="I102" s="464" t="s">
        <v>463</v>
      </c>
      <c r="J102" s="467" t="s">
        <v>474</v>
      </c>
    </row>
    <row r="103" spans="1:10" ht="25.5">
      <c r="A103" s="422">
        <v>14</v>
      </c>
      <c r="B103" s="424" t="s">
        <v>1281</v>
      </c>
      <c r="C103" s="392" t="s">
        <v>674</v>
      </c>
      <c r="D103" s="393">
        <v>1</v>
      </c>
      <c r="E103" s="401">
        <v>0</v>
      </c>
      <c r="F103" s="401">
        <v>0</v>
      </c>
      <c r="G103" s="401">
        <v>0</v>
      </c>
      <c r="H103" s="401">
        <v>0</v>
      </c>
      <c r="I103" s="464" t="s">
        <v>463</v>
      </c>
      <c r="J103" s="465" t="s">
        <v>475</v>
      </c>
    </row>
    <row r="104" spans="1:10" ht="12.75">
      <c r="A104" s="422">
        <v>15</v>
      </c>
      <c r="B104" s="424" t="s">
        <v>1282</v>
      </c>
      <c r="C104" s="392" t="s">
        <v>674</v>
      </c>
      <c r="D104" s="393">
        <v>4</v>
      </c>
      <c r="E104" s="401">
        <v>0</v>
      </c>
      <c r="F104" s="401">
        <v>0</v>
      </c>
      <c r="G104" s="401">
        <v>0</v>
      </c>
      <c r="H104" s="401">
        <v>0</v>
      </c>
      <c r="I104" s="464" t="s">
        <v>463</v>
      </c>
      <c r="J104" s="465" t="s">
        <v>476</v>
      </c>
    </row>
    <row r="105" spans="1:10" ht="12.75">
      <c r="A105" s="422">
        <v>16</v>
      </c>
      <c r="B105" s="424" t="s">
        <v>1283</v>
      </c>
      <c r="C105" s="392" t="s">
        <v>674</v>
      </c>
      <c r="D105" s="393">
        <v>5</v>
      </c>
      <c r="E105" s="401">
        <v>0</v>
      </c>
      <c r="F105" s="401">
        <v>0</v>
      </c>
      <c r="G105" s="401">
        <v>0</v>
      </c>
      <c r="H105" s="401">
        <v>0</v>
      </c>
      <c r="I105" s="464" t="s">
        <v>463</v>
      </c>
      <c r="J105" s="465" t="s">
        <v>477</v>
      </c>
    </row>
    <row r="106" spans="1:10" ht="25.5">
      <c r="A106" s="422">
        <v>17</v>
      </c>
      <c r="B106" s="424" t="s">
        <v>1284</v>
      </c>
      <c r="C106" s="392" t="s">
        <v>674</v>
      </c>
      <c r="D106" s="393">
        <v>15</v>
      </c>
      <c r="E106" s="401">
        <v>0</v>
      </c>
      <c r="F106" s="401">
        <v>0</v>
      </c>
      <c r="G106" s="401">
        <v>0</v>
      </c>
      <c r="H106" s="401">
        <v>0</v>
      </c>
      <c r="I106" s="464" t="s">
        <v>463</v>
      </c>
      <c r="J106" s="465" t="s">
        <v>478</v>
      </c>
    </row>
    <row r="107" spans="1:10" ht="25.5">
      <c r="A107" s="422">
        <v>18</v>
      </c>
      <c r="B107" s="424" t="s">
        <v>1285</v>
      </c>
      <c r="C107" s="392" t="s">
        <v>674</v>
      </c>
      <c r="D107" s="393">
        <v>15</v>
      </c>
      <c r="E107" s="401">
        <v>0</v>
      </c>
      <c r="F107" s="401">
        <v>0</v>
      </c>
      <c r="G107" s="401">
        <v>0</v>
      </c>
      <c r="H107" s="401">
        <v>0</v>
      </c>
      <c r="I107" s="464" t="s">
        <v>463</v>
      </c>
      <c r="J107" s="465" t="s">
        <v>479</v>
      </c>
    </row>
    <row r="108" spans="1:10" ht="12.75">
      <c r="A108" s="422">
        <v>19</v>
      </c>
      <c r="B108" s="424" t="s">
        <v>1286</v>
      </c>
      <c r="C108" s="392" t="s">
        <v>674</v>
      </c>
      <c r="D108" s="393">
        <v>4</v>
      </c>
      <c r="E108" s="401">
        <v>0</v>
      </c>
      <c r="F108" s="401">
        <v>0</v>
      </c>
      <c r="G108" s="401">
        <v>0</v>
      </c>
      <c r="H108" s="401">
        <v>0</v>
      </c>
      <c r="I108" s="464" t="s">
        <v>480</v>
      </c>
      <c r="J108" s="467" t="s">
        <v>481</v>
      </c>
    </row>
    <row r="109" spans="1:10" ht="12.75">
      <c r="A109" s="422">
        <v>20</v>
      </c>
      <c r="B109" s="426" t="s">
        <v>1287</v>
      </c>
      <c r="C109" s="392"/>
      <c r="D109" s="399"/>
      <c r="E109" s="401">
        <v>0</v>
      </c>
      <c r="F109" s="401"/>
      <c r="G109" s="401">
        <v>0</v>
      </c>
      <c r="H109" s="401"/>
      <c r="I109" s="464"/>
      <c r="J109" s="467"/>
    </row>
    <row r="110" spans="1:10" ht="12.75">
      <c r="A110" s="422">
        <v>21</v>
      </c>
      <c r="B110" s="391" t="s">
        <v>1288</v>
      </c>
      <c r="C110" s="392" t="s">
        <v>674</v>
      </c>
      <c r="D110" s="399">
        <v>1</v>
      </c>
      <c r="E110" s="401">
        <v>0</v>
      </c>
      <c r="F110" s="401">
        <v>0</v>
      </c>
      <c r="G110" s="401">
        <v>0</v>
      </c>
      <c r="H110" s="401">
        <v>0</v>
      </c>
      <c r="I110" s="464" t="s">
        <v>463</v>
      </c>
      <c r="J110" s="457" t="s">
        <v>482</v>
      </c>
    </row>
    <row r="111" spans="1:10" ht="12.75">
      <c r="A111" s="422">
        <v>22</v>
      </c>
      <c r="B111" s="391" t="s">
        <v>1289</v>
      </c>
      <c r="C111" s="392" t="s">
        <v>674</v>
      </c>
      <c r="D111" s="399">
        <v>12</v>
      </c>
      <c r="E111" s="401">
        <v>0</v>
      </c>
      <c r="F111" s="401">
        <v>0</v>
      </c>
      <c r="G111" s="401">
        <v>0</v>
      </c>
      <c r="H111" s="401">
        <v>0</v>
      </c>
      <c r="I111" s="464" t="s">
        <v>463</v>
      </c>
      <c r="J111" s="457" t="s">
        <v>483</v>
      </c>
    </row>
    <row r="112" spans="1:10" ht="12.75">
      <c r="A112" s="422">
        <v>23</v>
      </c>
      <c r="B112" s="391" t="s">
        <v>1290</v>
      </c>
      <c r="C112" s="392" t="s">
        <v>674</v>
      </c>
      <c r="D112" s="399">
        <v>4</v>
      </c>
      <c r="E112" s="401">
        <v>0</v>
      </c>
      <c r="F112" s="401">
        <v>0</v>
      </c>
      <c r="G112" s="401">
        <v>0</v>
      </c>
      <c r="H112" s="401">
        <v>0</v>
      </c>
      <c r="I112" s="464" t="s">
        <v>463</v>
      </c>
      <c r="J112" s="457" t="s">
        <v>484</v>
      </c>
    </row>
    <row r="113" spans="1:10" ht="12.75">
      <c r="A113" s="422">
        <v>24</v>
      </c>
      <c r="B113" s="391" t="s">
        <v>1291</v>
      </c>
      <c r="C113" s="392" t="s">
        <v>674</v>
      </c>
      <c r="D113" s="399">
        <v>2</v>
      </c>
      <c r="E113" s="401">
        <v>0</v>
      </c>
      <c r="F113" s="401">
        <v>0</v>
      </c>
      <c r="G113" s="401">
        <v>0</v>
      </c>
      <c r="H113" s="401">
        <v>0</v>
      </c>
      <c r="I113" s="464" t="s">
        <v>463</v>
      </c>
      <c r="J113" s="457" t="s">
        <v>485</v>
      </c>
    </row>
    <row r="114" spans="1:10" ht="12.75">
      <c r="A114" s="422">
        <v>25</v>
      </c>
      <c r="B114" s="391" t="s">
        <v>1292</v>
      </c>
      <c r="C114" s="392" t="s">
        <v>674</v>
      </c>
      <c r="D114" s="399">
        <v>4</v>
      </c>
      <c r="E114" s="401">
        <v>0</v>
      </c>
      <c r="F114" s="401">
        <v>0</v>
      </c>
      <c r="G114" s="401">
        <v>0</v>
      </c>
      <c r="H114" s="401">
        <v>0</v>
      </c>
      <c r="I114" s="464" t="s">
        <v>463</v>
      </c>
      <c r="J114" s="457" t="s">
        <v>486</v>
      </c>
    </row>
    <row r="115" spans="1:10" ht="12.75">
      <c r="A115" s="422">
        <v>26</v>
      </c>
      <c r="B115" s="391" t="s">
        <v>1293</v>
      </c>
      <c r="C115" s="392" t="s">
        <v>674</v>
      </c>
      <c r="D115" s="399">
        <v>1</v>
      </c>
      <c r="E115" s="401">
        <v>0</v>
      </c>
      <c r="F115" s="401">
        <v>0</v>
      </c>
      <c r="G115" s="401">
        <v>0</v>
      </c>
      <c r="H115" s="401">
        <v>0</v>
      </c>
      <c r="I115" s="464" t="s">
        <v>463</v>
      </c>
      <c r="J115" s="457" t="s">
        <v>487</v>
      </c>
    </row>
    <row r="116" spans="1:10" ht="12.75">
      <c r="A116" s="422">
        <v>27</v>
      </c>
      <c r="B116" s="391" t="s">
        <v>1294</v>
      </c>
      <c r="C116" s="392" t="s">
        <v>674</v>
      </c>
      <c r="D116" s="399">
        <v>1</v>
      </c>
      <c r="E116" s="401">
        <v>0</v>
      </c>
      <c r="F116" s="401">
        <v>0</v>
      </c>
      <c r="G116" s="401">
        <v>0</v>
      </c>
      <c r="H116" s="401">
        <v>0</v>
      </c>
      <c r="I116" s="464" t="s">
        <v>463</v>
      </c>
      <c r="J116" s="457" t="s">
        <v>488</v>
      </c>
    </row>
    <row r="117" spans="1:10" ht="12.75">
      <c r="A117" s="422">
        <v>28</v>
      </c>
      <c r="B117" s="391" t="s">
        <v>1295</v>
      </c>
      <c r="C117" s="392" t="s">
        <v>674</v>
      </c>
      <c r="D117" s="399">
        <v>4</v>
      </c>
      <c r="E117" s="401">
        <v>0</v>
      </c>
      <c r="F117" s="401">
        <v>0</v>
      </c>
      <c r="G117" s="401">
        <v>0</v>
      </c>
      <c r="H117" s="401">
        <v>0</v>
      </c>
      <c r="I117" s="464" t="s">
        <v>463</v>
      </c>
      <c r="J117" s="457" t="s">
        <v>489</v>
      </c>
    </row>
    <row r="118" spans="1:10" ht="12.75">
      <c r="A118" s="422">
        <v>29</v>
      </c>
      <c r="B118" s="426" t="s">
        <v>1296</v>
      </c>
      <c r="C118" s="392"/>
      <c r="D118" s="393"/>
      <c r="E118" s="401">
        <v>0</v>
      </c>
      <c r="F118" s="401"/>
      <c r="G118" s="401">
        <v>0</v>
      </c>
      <c r="H118" s="401"/>
      <c r="I118" s="442"/>
      <c r="J118" s="465"/>
    </row>
    <row r="119" spans="1:10" ht="25.5">
      <c r="A119" s="422">
        <v>30</v>
      </c>
      <c r="B119" s="391" t="s">
        <v>1297</v>
      </c>
      <c r="C119" s="398" t="s">
        <v>674</v>
      </c>
      <c r="D119" s="393">
        <v>1</v>
      </c>
      <c r="E119" s="401">
        <v>0</v>
      </c>
      <c r="F119" s="401">
        <v>0</v>
      </c>
      <c r="G119" s="401">
        <v>0</v>
      </c>
      <c r="H119" s="401">
        <v>0</v>
      </c>
      <c r="I119" s="464" t="s">
        <v>490</v>
      </c>
      <c r="J119" s="465" t="s">
        <v>491</v>
      </c>
    </row>
    <row r="120" spans="1:10" ht="12.75">
      <c r="A120" s="422">
        <v>31</v>
      </c>
      <c r="B120" s="391" t="s">
        <v>1298</v>
      </c>
      <c r="C120" s="392" t="s">
        <v>674</v>
      </c>
      <c r="D120" s="393">
        <v>1</v>
      </c>
      <c r="E120" s="401">
        <v>0</v>
      </c>
      <c r="F120" s="401">
        <v>0</v>
      </c>
      <c r="G120" s="401">
        <v>0</v>
      </c>
      <c r="H120" s="401">
        <v>0</v>
      </c>
      <c r="I120" s="464" t="s">
        <v>490</v>
      </c>
      <c r="J120" s="465" t="s">
        <v>492</v>
      </c>
    </row>
    <row r="121" spans="1:10" ht="12.75">
      <c r="A121" s="422">
        <v>32</v>
      </c>
      <c r="B121" s="391" t="s">
        <v>1299</v>
      </c>
      <c r="C121" s="392" t="s">
        <v>674</v>
      </c>
      <c r="D121" s="393">
        <v>1</v>
      </c>
      <c r="E121" s="401">
        <v>0</v>
      </c>
      <c r="F121" s="401">
        <v>0</v>
      </c>
      <c r="G121" s="401">
        <v>0</v>
      </c>
      <c r="H121" s="401">
        <v>0</v>
      </c>
      <c r="I121" s="464" t="s">
        <v>490</v>
      </c>
      <c r="J121" s="465" t="s">
        <v>493</v>
      </c>
    </row>
    <row r="122" spans="1:10" ht="25.5">
      <c r="A122" s="422">
        <v>33</v>
      </c>
      <c r="B122" s="391" t="s">
        <v>1300</v>
      </c>
      <c r="C122" s="392" t="s">
        <v>674</v>
      </c>
      <c r="D122" s="393">
        <v>1</v>
      </c>
      <c r="E122" s="401">
        <v>0</v>
      </c>
      <c r="F122" s="401">
        <v>0</v>
      </c>
      <c r="G122" s="401">
        <v>0</v>
      </c>
      <c r="H122" s="401">
        <v>0</v>
      </c>
      <c r="I122" s="464" t="s">
        <v>490</v>
      </c>
      <c r="J122" s="465" t="s">
        <v>494</v>
      </c>
    </row>
    <row r="123" spans="1:10" ht="12.75">
      <c r="A123" s="422">
        <v>34</v>
      </c>
      <c r="B123" s="391" t="s">
        <v>1301</v>
      </c>
      <c r="C123" s="392" t="s">
        <v>674</v>
      </c>
      <c r="D123" s="393">
        <v>1</v>
      </c>
      <c r="E123" s="401">
        <v>0</v>
      </c>
      <c r="F123" s="401">
        <v>0</v>
      </c>
      <c r="G123" s="401">
        <v>0</v>
      </c>
      <c r="H123" s="401">
        <v>0</v>
      </c>
      <c r="I123" s="464" t="s">
        <v>490</v>
      </c>
      <c r="J123" s="465" t="s">
        <v>495</v>
      </c>
    </row>
    <row r="124" spans="1:10" ht="12.75">
      <c r="A124" s="422">
        <v>35</v>
      </c>
      <c r="B124" s="391" t="s">
        <v>1302</v>
      </c>
      <c r="C124" s="392" t="s">
        <v>674</v>
      </c>
      <c r="D124" s="393">
        <v>2</v>
      </c>
      <c r="E124" s="401">
        <v>0</v>
      </c>
      <c r="F124" s="401">
        <v>0</v>
      </c>
      <c r="G124" s="401">
        <v>0</v>
      </c>
      <c r="H124" s="401">
        <v>0</v>
      </c>
      <c r="I124" s="464" t="s">
        <v>490</v>
      </c>
      <c r="J124" s="465" t="s">
        <v>496</v>
      </c>
    </row>
    <row r="125" spans="1:10" ht="12.75">
      <c r="A125" s="422">
        <v>36</v>
      </c>
      <c r="B125" s="391" t="s">
        <v>1303</v>
      </c>
      <c r="C125" s="392" t="s">
        <v>674</v>
      </c>
      <c r="D125" s="393">
        <v>1</v>
      </c>
      <c r="E125" s="401">
        <v>0</v>
      </c>
      <c r="F125" s="401">
        <v>0</v>
      </c>
      <c r="G125" s="401">
        <v>0</v>
      </c>
      <c r="H125" s="401">
        <v>0</v>
      </c>
      <c r="I125" s="464" t="s">
        <v>490</v>
      </c>
      <c r="J125" s="465"/>
    </row>
    <row r="126" spans="1:10" ht="12.75">
      <c r="A126" s="422">
        <v>37</v>
      </c>
      <c r="B126" s="391" t="s">
        <v>1304</v>
      </c>
      <c r="C126" s="392" t="s">
        <v>674</v>
      </c>
      <c r="D126" s="393">
        <v>1</v>
      </c>
      <c r="E126" s="401">
        <v>0</v>
      </c>
      <c r="F126" s="401">
        <v>0</v>
      </c>
      <c r="G126" s="401">
        <v>0</v>
      </c>
      <c r="H126" s="401">
        <v>0</v>
      </c>
      <c r="I126" s="464" t="s">
        <v>490</v>
      </c>
      <c r="J126" s="465" t="s">
        <v>497</v>
      </c>
    </row>
    <row r="127" spans="1:10" ht="12.75">
      <c r="A127" s="422">
        <v>38</v>
      </c>
      <c r="B127" s="426" t="s">
        <v>1305</v>
      </c>
      <c r="C127" s="392"/>
      <c r="D127" s="393"/>
      <c r="E127" s="401">
        <v>0</v>
      </c>
      <c r="F127" s="408"/>
      <c r="G127" s="401">
        <v>0</v>
      </c>
      <c r="H127" s="408"/>
      <c r="I127" s="464"/>
      <c r="J127" s="465"/>
    </row>
    <row r="128" spans="1:10" ht="12.75">
      <c r="A128" s="422">
        <v>39</v>
      </c>
      <c r="B128" s="391" t="s">
        <v>1306</v>
      </c>
      <c r="C128" s="392" t="s">
        <v>674</v>
      </c>
      <c r="D128" s="393">
        <v>1</v>
      </c>
      <c r="E128" s="401">
        <v>0</v>
      </c>
      <c r="F128" s="401">
        <v>0</v>
      </c>
      <c r="G128" s="401">
        <v>0</v>
      </c>
      <c r="H128" s="401">
        <v>0</v>
      </c>
      <c r="I128" s="464"/>
      <c r="J128" s="465"/>
    </row>
    <row r="129" spans="1:10" ht="12.75">
      <c r="A129" s="422">
        <v>40</v>
      </c>
      <c r="B129" s="426" t="s">
        <v>1307</v>
      </c>
      <c r="C129" s="398"/>
      <c r="D129" s="393"/>
      <c r="E129" s="401">
        <v>0</v>
      </c>
      <c r="F129" s="408" t="s">
        <v>1237</v>
      </c>
      <c r="G129" s="401">
        <v>0</v>
      </c>
      <c r="H129" s="408" t="s">
        <v>1237</v>
      </c>
      <c r="I129" s="442"/>
      <c r="J129" s="465"/>
    </row>
    <row r="130" spans="1:10" ht="140.25">
      <c r="A130" s="390">
        <v>41</v>
      </c>
      <c r="B130" s="391" t="s">
        <v>1308</v>
      </c>
      <c r="C130" s="427" t="s">
        <v>674</v>
      </c>
      <c r="D130" s="428">
        <v>1</v>
      </c>
      <c r="E130" s="401">
        <v>0</v>
      </c>
      <c r="F130" s="401">
        <v>0</v>
      </c>
      <c r="G130" s="401">
        <v>0</v>
      </c>
      <c r="H130" s="401">
        <v>0</v>
      </c>
      <c r="I130" s="468" t="s">
        <v>498</v>
      </c>
      <c r="J130" s="469" t="s">
        <v>499</v>
      </c>
    </row>
    <row r="131" spans="1:10" ht="280.5">
      <c r="A131" s="390">
        <v>42</v>
      </c>
      <c r="B131" s="391" t="s">
        <v>1309</v>
      </c>
      <c r="C131" s="427" t="s">
        <v>674</v>
      </c>
      <c r="D131" s="428">
        <v>1</v>
      </c>
      <c r="E131" s="401">
        <v>0</v>
      </c>
      <c r="F131" s="401">
        <v>0</v>
      </c>
      <c r="G131" s="401">
        <v>0</v>
      </c>
      <c r="H131" s="401">
        <v>0</v>
      </c>
      <c r="I131" s="468" t="s">
        <v>498</v>
      </c>
      <c r="J131" s="469" t="s">
        <v>500</v>
      </c>
    </row>
    <row r="132" spans="1:10" ht="12.75">
      <c r="A132" s="390">
        <v>43</v>
      </c>
      <c r="B132" s="424" t="s">
        <v>1310</v>
      </c>
      <c r="C132" s="429" t="s">
        <v>674</v>
      </c>
      <c r="D132" s="428">
        <v>5</v>
      </c>
      <c r="E132" s="401">
        <v>0</v>
      </c>
      <c r="F132" s="401">
        <v>0</v>
      </c>
      <c r="G132" s="401">
        <v>0</v>
      </c>
      <c r="H132" s="401">
        <v>0</v>
      </c>
      <c r="I132" s="468" t="s">
        <v>498</v>
      </c>
      <c r="J132" s="469" t="s">
        <v>501</v>
      </c>
    </row>
    <row r="133" spans="1:10" ht="114.75">
      <c r="A133" s="390">
        <v>44</v>
      </c>
      <c r="B133" s="430" t="s">
        <v>409</v>
      </c>
      <c r="C133" s="429" t="s">
        <v>674</v>
      </c>
      <c r="D133" s="428">
        <v>1</v>
      </c>
      <c r="E133" s="401">
        <v>0</v>
      </c>
      <c r="F133" s="401">
        <v>0</v>
      </c>
      <c r="G133" s="401">
        <v>0</v>
      </c>
      <c r="H133" s="401">
        <v>0</v>
      </c>
      <c r="I133" s="468" t="s">
        <v>498</v>
      </c>
      <c r="J133" s="470" t="s">
        <v>502</v>
      </c>
    </row>
    <row r="134" spans="1:10" ht="12.75">
      <c r="A134" s="422">
        <v>45</v>
      </c>
      <c r="B134" s="425" t="s">
        <v>410</v>
      </c>
      <c r="C134" s="392"/>
      <c r="D134" s="393"/>
      <c r="E134" s="401">
        <v>0</v>
      </c>
      <c r="F134" s="401"/>
      <c r="G134" s="401">
        <v>0</v>
      </c>
      <c r="H134" s="401"/>
      <c r="I134" s="442"/>
      <c r="J134" s="466"/>
    </row>
    <row r="135" spans="1:10" ht="12.75">
      <c r="A135" s="422">
        <v>46</v>
      </c>
      <c r="B135" s="391" t="s">
        <v>411</v>
      </c>
      <c r="C135" s="398" t="s">
        <v>674</v>
      </c>
      <c r="D135" s="393">
        <v>3</v>
      </c>
      <c r="E135" s="401">
        <v>0</v>
      </c>
      <c r="F135" s="401">
        <v>0</v>
      </c>
      <c r="G135" s="401">
        <v>0</v>
      </c>
      <c r="H135" s="401">
        <v>0</v>
      </c>
      <c r="I135" s="464" t="s">
        <v>463</v>
      </c>
      <c r="J135" s="465" t="s">
        <v>503</v>
      </c>
    </row>
    <row r="136" spans="1:10" ht="25.5">
      <c r="A136" s="422">
        <v>47</v>
      </c>
      <c r="B136" s="391" t="s">
        <v>1276</v>
      </c>
      <c r="C136" s="398" t="s">
        <v>674</v>
      </c>
      <c r="D136" s="393">
        <v>3</v>
      </c>
      <c r="E136" s="401">
        <v>0</v>
      </c>
      <c r="F136" s="401">
        <v>0</v>
      </c>
      <c r="G136" s="401">
        <v>0</v>
      </c>
      <c r="H136" s="401">
        <v>0</v>
      </c>
      <c r="I136" s="464" t="s">
        <v>463</v>
      </c>
      <c r="J136" s="467" t="s">
        <v>470</v>
      </c>
    </row>
    <row r="137" spans="1:10" ht="25.5">
      <c r="A137" s="422">
        <v>48</v>
      </c>
      <c r="B137" s="424" t="s">
        <v>1281</v>
      </c>
      <c r="C137" s="392" t="s">
        <v>674</v>
      </c>
      <c r="D137" s="393">
        <v>3</v>
      </c>
      <c r="E137" s="401">
        <v>0</v>
      </c>
      <c r="F137" s="401">
        <v>0</v>
      </c>
      <c r="G137" s="401">
        <v>0</v>
      </c>
      <c r="H137" s="401">
        <v>0</v>
      </c>
      <c r="I137" s="464" t="s">
        <v>463</v>
      </c>
      <c r="J137" s="465" t="s">
        <v>475</v>
      </c>
    </row>
    <row r="138" spans="1:10" ht="12.75">
      <c r="A138" s="422">
        <v>49</v>
      </c>
      <c r="B138" s="424" t="s">
        <v>1282</v>
      </c>
      <c r="C138" s="392" t="s">
        <v>674</v>
      </c>
      <c r="D138" s="393">
        <v>3</v>
      </c>
      <c r="E138" s="401">
        <v>0</v>
      </c>
      <c r="F138" s="401">
        <v>0</v>
      </c>
      <c r="G138" s="401">
        <v>0</v>
      </c>
      <c r="H138" s="401">
        <v>0</v>
      </c>
      <c r="I138" s="464" t="s">
        <v>463</v>
      </c>
      <c r="J138" s="465" t="s">
        <v>476</v>
      </c>
    </row>
    <row r="139" spans="1:10" ht="12.75">
      <c r="A139" s="422">
        <v>50</v>
      </c>
      <c r="B139" s="424" t="s">
        <v>1283</v>
      </c>
      <c r="C139" s="392" t="s">
        <v>674</v>
      </c>
      <c r="D139" s="393">
        <v>6</v>
      </c>
      <c r="E139" s="401">
        <v>0</v>
      </c>
      <c r="F139" s="401">
        <v>0</v>
      </c>
      <c r="G139" s="401">
        <v>0</v>
      </c>
      <c r="H139" s="401">
        <v>0</v>
      </c>
      <c r="I139" s="464" t="s">
        <v>463</v>
      </c>
      <c r="J139" s="465" t="s">
        <v>477</v>
      </c>
    </row>
    <row r="140" spans="1:10" ht="25.5">
      <c r="A140" s="422">
        <v>51</v>
      </c>
      <c r="B140" s="424" t="s">
        <v>1284</v>
      </c>
      <c r="C140" s="392" t="s">
        <v>674</v>
      </c>
      <c r="D140" s="393">
        <v>15</v>
      </c>
      <c r="E140" s="401">
        <v>0</v>
      </c>
      <c r="F140" s="401">
        <v>0</v>
      </c>
      <c r="G140" s="401">
        <v>0</v>
      </c>
      <c r="H140" s="401">
        <v>0</v>
      </c>
      <c r="I140" s="464" t="s">
        <v>463</v>
      </c>
      <c r="J140" s="465" t="s">
        <v>478</v>
      </c>
    </row>
    <row r="141" spans="1:10" ht="12.75">
      <c r="A141" s="422">
        <v>52</v>
      </c>
      <c r="B141" s="424" t="s">
        <v>1286</v>
      </c>
      <c r="C141" s="392" t="s">
        <v>674</v>
      </c>
      <c r="D141" s="393">
        <v>15</v>
      </c>
      <c r="E141" s="401">
        <v>0</v>
      </c>
      <c r="F141" s="401">
        <v>0</v>
      </c>
      <c r="G141" s="401">
        <v>0</v>
      </c>
      <c r="H141" s="401">
        <v>0</v>
      </c>
      <c r="I141" s="464" t="s">
        <v>480</v>
      </c>
      <c r="J141" s="467" t="s">
        <v>481</v>
      </c>
    </row>
    <row r="142" spans="1:10" ht="12.75">
      <c r="A142" s="422">
        <v>53</v>
      </c>
      <c r="B142" s="426" t="s">
        <v>412</v>
      </c>
      <c r="C142" s="392"/>
      <c r="D142" s="399"/>
      <c r="E142" s="401">
        <v>0</v>
      </c>
      <c r="F142" s="401"/>
      <c r="G142" s="401">
        <v>0</v>
      </c>
      <c r="H142" s="401"/>
      <c r="I142" s="464"/>
      <c r="J142" s="467"/>
    </row>
    <row r="143" spans="1:10" ht="12.75">
      <c r="A143" s="390">
        <v>54</v>
      </c>
      <c r="B143" s="391" t="s">
        <v>1288</v>
      </c>
      <c r="C143" s="392" t="s">
        <v>674</v>
      </c>
      <c r="D143" s="399">
        <v>3</v>
      </c>
      <c r="E143" s="401">
        <v>0</v>
      </c>
      <c r="F143" s="401">
        <v>0</v>
      </c>
      <c r="G143" s="401">
        <v>0</v>
      </c>
      <c r="H143" s="401">
        <v>0</v>
      </c>
      <c r="I143" s="464" t="s">
        <v>463</v>
      </c>
      <c r="J143" s="457" t="s">
        <v>482</v>
      </c>
    </row>
    <row r="144" spans="1:10" ht="12.75">
      <c r="A144" s="390">
        <v>55</v>
      </c>
      <c r="B144" s="391" t="s">
        <v>1289</v>
      </c>
      <c r="C144" s="392" t="s">
        <v>674</v>
      </c>
      <c r="D144" s="399">
        <v>36</v>
      </c>
      <c r="E144" s="401">
        <v>0</v>
      </c>
      <c r="F144" s="401">
        <v>0</v>
      </c>
      <c r="G144" s="401">
        <v>0</v>
      </c>
      <c r="H144" s="401">
        <v>0</v>
      </c>
      <c r="I144" s="464" t="s">
        <v>463</v>
      </c>
      <c r="J144" s="457" t="s">
        <v>483</v>
      </c>
    </row>
    <row r="145" spans="1:10" ht="12.75">
      <c r="A145" s="422">
        <v>56</v>
      </c>
      <c r="B145" s="391" t="s">
        <v>1290</v>
      </c>
      <c r="C145" s="392" t="s">
        <v>674</v>
      </c>
      <c r="D145" s="399">
        <v>12</v>
      </c>
      <c r="E145" s="401">
        <v>0</v>
      </c>
      <c r="F145" s="401">
        <v>0</v>
      </c>
      <c r="G145" s="401">
        <v>0</v>
      </c>
      <c r="H145" s="401">
        <v>0</v>
      </c>
      <c r="I145" s="464" t="s">
        <v>463</v>
      </c>
      <c r="J145" s="457" t="s">
        <v>484</v>
      </c>
    </row>
    <row r="146" spans="1:10" ht="12.75">
      <c r="A146" s="422">
        <v>57</v>
      </c>
      <c r="B146" s="391" t="s">
        <v>1291</v>
      </c>
      <c r="C146" s="392" t="s">
        <v>674</v>
      </c>
      <c r="D146" s="399">
        <v>6</v>
      </c>
      <c r="E146" s="401">
        <v>0</v>
      </c>
      <c r="F146" s="401">
        <v>0</v>
      </c>
      <c r="G146" s="401">
        <v>0</v>
      </c>
      <c r="H146" s="401">
        <v>0</v>
      </c>
      <c r="I146" s="464" t="s">
        <v>463</v>
      </c>
      <c r="J146" s="457" t="s">
        <v>485</v>
      </c>
    </row>
    <row r="147" spans="1:10" ht="12.75">
      <c r="A147" s="422">
        <v>58</v>
      </c>
      <c r="B147" s="391" t="s">
        <v>1292</v>
      </c>
      <c r="C147" s="392" t="s">
        <v>674</v>
      </c>
      <c r="D147" s="399">
        <v>12</v>
      </c>
      <c r="E147" s="401">
        <v>0</v>
      </c>
      <c r="F147" s="401">
        <v>0</v>
      </c>
      <c r="G147" s="401">
        <v>0</v>
      </c>
      <c r="H147" s="401">
        <v>0</v>
      </c>
      <c r="I147" s="464" t="s">
        <v>463</v>
      </c>
      <c r="J147" s="457" t="s">
        <v>486</v>
      </c>
    </row>
    <row r="148" spans="1:10" ht="12.75">
      <c r="A148" s="422">
        <v>59</v>
      </c>
      <c r="B148" s="391" t="s">
        <v>1293</v>
      </c>
      <c r="C148" s="392" t="s">
        <v>674</v>
      </c>
      <c r="D148" s="399">
        <v>3</v>
      </c>
      <c r="E148" s="401">
        <v>0</v>
      </c>
      <c r="F148" s="401">
        <v>0</v>
      </c>
      <c r="G148" s="401">
        <v>0</v>
      </c>
      <c r="H148" s="401">
        <v>0</v>
      </c>
      <c r="I148" s="464" t="s">
        <v>463</v>
      </c>
      <c r="J148" s="457" t="s">
        <v>487</v>
      </c>
    </row>
    <row r="149" spans="1:10" ht="12.75">
      <c r="A149" s="422">
        <v>60</v>
      </c>
      <c r="B149" s="391" t="s">
        <v>1294</v>
      </c>
      <c r="C149" s="392" t="s">
        <v>674</v>
      </c>
      <c r="D149" s="399">
        <v>3</v>
      </c>
      <c r="E149" s="401">
        <v>0</v>
      </c>
      <c r="F149" s="401">
        <v>0</v>
      </c>
      <c r="G149" s="401">
        <v>0</v>
      </c>
      <c r="H149" s="401">
        <v>0</v>
      </c>
      <c r="I149" s="464" t="s">
        <v>463</v>
      </c>
      <c r="J149" s="457" t="s">
        <v>488</v>
      </c>
    </row>
    <row r="150" spans="1:10" ht="12.75">
      <c r="A150" s="422">
        <v>61</v>
      </c>
      <c r="B150" s="391" t="s">
        <v>1295</v>
      </c>
      <c r="C150" s="392" t="s">
        <v>674</v>
      </c>
      <c r="D150" s="399">
        <v>12</v>
      </c>
      <c r="E150" s="401">
        <v>0</v>
      </c>
      <c r="F150" s="401">
        <v>0</v>
      </c>
      <c r="G150" s="401">
        <v>0</v>
      </c>
      <c r="H150" s="401">
        <v>0</v>
      </c>
      <c r="I150" s="464" t="s">
        <v>463</v>
      </c>
      <c r="J150" s="457" t="s">
        <v>489</v>
      </c>
    </row>
    <row r="151" spans="1:10" ht="12.75">
      <c r="A151" s="422">
        <v>62</v>
      </c>
      <c r="B151" s="426" t="s">
        <v>413</v>
      </c>
      <c r="C151" s="398"/>
      <c r="D151" s="393"/>
      <c r="E151" s="401">
        <v>0</v>
      </c>
      <c r="F151" s="401" t="s">
        <v>1237</v>
      </c>
      <c r="G151" s="401">
        <v>0</v>
      </c>
      <c r="H151" s="401"/>
      <c r="I151" s="442"/>
      <c r="J151" s="465"/>
    </row>
    <row r="152" spans="1:10" ht="280.5">
      <c r="A152" s="390">
        <v>63</v>
      </c>
      <c r="B152" s="391" t="s">
        <v>1309</v>
      </c>
      <c r="C152" s="427" t="s">
        <v>674</v>
      </c>
      <c r="D152" s="428">
        <v>3</v>
      </c>
      <c r="E152" s="401">
        <v>0</v>
      </c>
      <c r="F152" s="401">
        <v>0</v>
      </c>
      <c r="G152" s="401">
        <v>0</v>
      </c>
      <c r="H152" s="401">
        <v>0</v>
      </c>
      <c r="I152" s="468" t="s">
        <v>498</v>
      </c>
      <c r="J152" s="469" t="s">
        <v>500</v>
      </c>
    </row>
    <row r="153" spans="1:10" ht="12.75">
      <c r="A153" s="390">
        <v>64</v>
      </c>
      <c r="B153" s="424" t="s">
        <v>1310</v>
      </c>
      <c r="C153" s="429" t="s">
        <v>674</v>
      </c>
      <c r="D153" s="428">
        <v>6</v>
      </c>
      <c r="E153" s="401">
        <v>0</v>
      </c>
      <c r="F153" s="401">
        <v>0</v>
      </c>
      <c r="G153" s="401">
        <v>0</v>
      </c>
      <c r="H153" s="401">
        <v>0</v>
      </c>
      <c r="I153" s="468" t="s">
        <v>498</v>
      </c>
      <c r="J153" s="469" t="s">
        <v>501</v>
      </c>
    </row>
    <row r="154" spans="1:10" ht="12.75">
      <c r="A154" s="390">
        <v>65</v>
      </c>
      <c r="B154" s="431" t="s">
        <v>414</v>
      </c>
      <c r="C154" s="398"/>
      <c r="D154" s="432"/>
      <c r="E154" s="401">
        <v>0</v>
      </c>
      <c r="F154" s="401" t="s">
        <v>1237</v>
      </c>
      <c r="G154" s="401">
        <v>0</v>
      </c>
      <c r="H154" s="401"/>
      <c r="I154" s="442"/>
      <c r="J154" s="466"/>
    </row>
    <row r="155" spans="1:10" ht="25.5">
      <c r="A155" s="390">
        <v>66</v>
      </c>
      <c r="B155" s="391" t="s">
        <v>415</v>
      </c>
      <c r="C155" s="392" t="s">
        <v>1385</v>
      </c>
      <c r="D155" s="399">
        <v>6120</v>
      </c>
      <c r="E155" s="401">
        <v>0</v>
      </c>
      <c r="F155" s="401">
        <v>0</v>
      </c>
      <c r="G155" s="401">
        <v>0</v>
      </c>
      <c r="H155" s="401">
        <v>0</v>
      </c>
      <c r="I155" s="442"/>
      <c r="J155" s="465" t="s">
        <v>504</v>
      </c>
    </row>
    <row r="156" spans="1:10" ht="12.75">
      <c r="A156" s="390">
        <v>67</v>
      </c>
      <c r="B156" s="391" t="s">
        <v>416</v>
      </c>
      <c r="C156" s="392" t="s">
        <v>1385</v>
      </c>
      <c r="D156" s="399">
        <v>50</v>
      </c>
      <c r="E156" s="401">
        <v>0</v>
      </c>
      <c r="F156" s="401">
        <v>0</v>
      </c>
      <c r="G156" s="401">
        <v>0</v>
      </c>
      <c r="H156" s="401">
        <v>0</v>
      </c>
      <c r="I156" s="442"/>
      <c r="J156" s="465"/>
    </row>
    <row r="157" spans="1:10" ht="12.75">
      <c r="A157" s="390">
        <v>68</v>
      </c>
      <c r="B157" s="391" t="s">
        <v>417</v>
      </c>
      <c r="C157" s="392" t="s">
        <v>1385</v>
      </c>
      <c r="D157" s="399">
        <v>50</v>
      </c>
      <c r="E157" s="401">
        <v>0</v>
      </c>
      <c r="F157" s="401">
        <v>0</v>
      </c>
      <c r="G157" s="401">
        <v>0</v>
      </c>
      <c r="H157" s="401">
        <v>0</v>
      </c>
      <c r="I157" s="442"/>
      <c r="J157" s="465"/>
    </row>
    <row r="158" spans="1:10" ht="12.75">
      <c r="A158" s="390">
        <v>69</v>
      </c>
      <c r="B158" s="391" t="s">
        <v>418</v>
      </c>
      <c r="C158" s="392" t="s">
        <v>1385</v>
      </c>
      <c r="D158" s="399">
        <v>450</v>
      </c>
      <c r="E158" s="401">
        <v>0</v>
      </c>
      <c r="F158" s="401">
        <v>0</v>
      </c>
      <c r="G158" s="401">
        <v>0</v>
      </c>
      <c r="H158" s="401">
        <v>0</v>
      </c>
      <c r="I158" s="442"/>
      <c r="J158" s="466"/>
    </row>
    <row r="159" spans="1:10" ht="12.75">
      <c r="A159" s="390">
        <v>70</v>
      </c>
      <c r="B159" s="391" t="s">
        <v>419</v>
      </c>
      <c r="C159" s="392" t="s">
        <v>1385</v>
      </c>
      <c r="D159" s="399">
        <v>280</v>
      </c>
      <c r="E159" s="401">
        <v>0</v>
      </c>
      <c r="F159" s="401">
        <v>0</v>
      </c>
      <c r="G159" s="401">
        <v>0</v>
      </c>
      <c r="H159" s="401">
        <v>0</v>
      </c>
      <c r="I159" s="442"/>
      <c r="J159" s="466"/>
    </row>
    <row r="160" spans="1:10" ht="12.75">
      <c r="A160" s="390">
        <v>71</v>
      </c>
      <c r="B160" s="391" t="s">
        <v>420</v>
      </c>
      <c r="C160" s="392" t="s">
        <v>1385</v>
      </c>
      <c r="D160" s="399">
        <v>100</v>
      </c>
      <c r="E160" s="401">
        <v>0</v>
      </c>
      <c r="F160" s="401">
        <v>0</v>
      </c>
      <c r="G160" s="401">
        <v>0</v>
      </c>
      <c r="H160" s="401">
        <v>0</v>
      </c>
      <c r="I160" s="442"/>
      <c r="J160" s="466"/>
    </row>
    <row r="161" spans="1:10" ht="12.75">
      <c r="A161" s="390">
        <v>72</v>
      </c>
      <c r="B161" s="391" t="s">
        <v>1241</v>
      </c>
      <c r="C161" s="392" t="s">
        <v>1385</v>
      </c>
      <c r="D161" s="399">
        <v>880</v>
      </c>
      <c r="E161" s="401">
        <v>0</v>
      </c>
      <c r="F161" s="401">
        <v>0</v>
      </c>
      <c r="G161" s="401">
        <v>0</v>
      </c>
      <c r="H161" s="401">
        <v>0</v>
      </c>
      <c r="I161" s="442"/>
      <c r="J161" s="466"/>
    </row>
    <row r="162" spans="1:10" ht="12.75">
      <c r="A162" s="390">
        <v>73</v>
      </c>
      <c r="B162" s="391" t="s">
        <v>421</v>
      </c>
      <c r="C162" s="392" t="s">
        <v>674</v>
      </c>
      <c r="D162" s="399">
        <v>60</v>
      </c>
      <c r="E162" s="401">
        <v>0</v>
      </c>
      <c r="F162" s="401">
        <v>0</v>
      </c>
      <c r="G162" s="401">
        <v>0</v>
      </c>
      <c r="H162" s="401">
        <v>0</v>
      </c>
      <c r="I162" s="442"/>
      <c r="J162" s="466"/>
    </row>
    <row r="163" spans="1:10" ht="12.75">
      <c r="A163" s="390">
        <v>74</v>
      </c>
      <c r="B163" s="391" t="s">
        <v>1248</v>
      </c>
      <c r="C163" s="392" t="s">
        <v>1249</v>
      </c>
      <c r="D163" s="399">
        <v>4</v>
      </c>
      <c r="E163" s="401">
        <v>0</v>
      </c>
      <c r="F163" s="401">
        <v>0</v>
      </c>
      <c r="G163" s="401">
        <v>0</v>
      </c>
      <c r="H163" s="401">
        <v>0</v>
      </c>
      <c r="I163" s="442"/>
      <c r="J163" s="466"/>
    </row>
    <row r="164" spans="1:10" ht="12.75">
      <c r="A164" s="390">
        <v>75</v>
      </c>
      <c r="B164" s="391" t="s">
        <v>1250</v>
      </c>
      <c r="C164" s="392" t="s">
        <v>1385</v>
      </c>
      <c r="D164" s="399">
        <v>250</v>
      </c>
      <c r="E164" s="401">
        <v>0</v>
      </c>
      <c r="F164" s="401">
        <v>0</v>
      </c>
      <c r="G164" s="401">
        <v>0</v>
      </c>
      <c r="H164" s="401">
        <v>0</v>
      </c>
      <c r="I164" s="442"/>
      <c r="J164" s="466"/>
    </row>
    <row r="165" spans="1:10" ht="12.75">
      <c r="A165" s="390">
        <v>76</v>
      </c>
      <c r="B165" s="391" t="s">
        <v>1251</v>
      </c>
      <c r="C165" s="392" t="s">
        <v>1385</v>
      </c>
      <c r="D165" s="399">
        <v>140</v>
      </c>
      <c r="E165" s="401">
        <v>0</v>
      </c>
      <c r="F165" s="401">
        <v>0</v>
      </c>
      <c r="G165" s="401">
        <v>0</v>
      </c>
      <c r="H165" s="401">
        <v>0</v>
      </c>
      <c r="I165" s="442"/>
      <c r="J165" s="466"/>
    </row>
    <row r="166" spans="1:10" ht="12.75">
      <c r="A166" s="390">
        <v>77</v>
      </c>
      <c r="B166" s="391" t="s">
        <v>1252</v>
      </c>
      <c r="C166" s="392" t="s">
        <v>1385</v>
      </c>
      <c r="D166" s="399">
        <v>50</v>
      </c>
      <c r="E166" s="401">
        <v>0</v>
      </c>
      <c r="F166" s="401">
        <v>0</v>
      </c>
      <c r="G166" s="401">
        <v>0</v>
      </c>
      <c r="H166" s="401">
        <v>0</v>
      </c>
      <c r="I166" s="442"/>
      <c r="J166" s="466"/>
    </row>
    <row r="167" spans="1:10" ht="12.75">
      <c r="A167" s="390">
        <v>78</v>
      </c>
      <c r="B167" s="391" t="s">
        <v>1254</v>
      </c>
      <c r="C167" s="392" t="s">
        <v>1523</v>
      </c>
      <c r="D167" s="393">
        <v>60</v>
      </c>
      <c r="E167" s="401">
        <v>0</v>
      </c>
      <c r="F167" s="401">
        <v>0</v>
      </c>
      <c r="G167" s="401">
        <v>0</v>
      </c>
      <c r="H167" s="401">
        <v>0</v>
      </c>
      <c r="I167" s="442"/>
      <c r="J167" s="466"/>
    </row>
    <row r="168" spans="1:10" ht="12.75">
      <c r="A168" s="390">
        <v>79</v>
      </c>
      <c r="B168" s="391" t="s">
        <v>422</v>
      </c>
      <c r="C168" s="392" t="s">
        <v>674</v>
      </c>
      <c r="D168" s="399">
        <v>288</v>
      </c>
      <c r="E168" s="401">
        <v>0</v>
      </c>
      <c r="F168" s="401">
        <v>0</v>
      </c>
      <c r="G168" s="401">
        <v>0</v>
      </c>
      <c r="H168" s="401">
        <v>0</v>
      </c>
      <c r="I168" s="442"/>
      <c r="J168" s="466"/>
    </row>
    <row r="169" spans="1:10" ht="12.75">
      <c r="A169" s="422">
        <v>80</v>
      </c>
      <c r="B169" s="404" t="s">
        <v>1261</v>
      </c>
      <c r="C169" s="392" t="s">
        <v>677</v>
      </c>
      <c r="D169" s="399">
        <v>1</v>
      </c>
      <c r="E169" s="401">
        <v>0</v>
      </c>
      <c r="F169" s="401">
        <v>0</v>
      </c>
      <c r="G169" s="401">
        <v>0</v>
      </c>
      <c r="H169" s="401">
        <v>0</v>
      </c>
      <c r="I169" s="471"/>
      <c r="J169" s="472"/>
    </row>
    <row r="170" spans="1:10" ht="12.75">
      <c r="A170" s="422">
        <v>81</v>
      </c>
      <c r="B170" s="404" t="s">
        <v>1262</v>
      </c>
      <c r="C170" s="392" t="s">
        <v>1523</v>
      </c>
      <c r="D170" s="399">
        <v>32</v>
      </c>
      <c r="E170" s="401">
        <v>0</v>
      </c>
      <c r="F170" s="401">
        <v>0</v>
      </c>
      <c r="G170" s="401">
        <v>0</v>
      </c>
      <c r="H170" s="401">
        <v>0</v>
      </c>
      <c r="I170" s="471"/>
      <c r="J170" s="472"/>
    </row>
    <row r="171" spans="1:10" ht="13.5" thickBot="1">
      <c r="A171" s="422">
        <v>82</v>
      </c>
      <c r="B171" s="391" t="s">
        <v>1264</v>
      </c>
      <c r="C171" s="392" t="s">
        <v>677</v>
      </c>
      <c r="D171" s="399">
        <v>1</v>
      </c>
      <c r="E171" s="401">
        <v>0</v>
      </c>
      <c r="F171" s="401">
        <v>0</v>
      </c>
      <c r="G171" s="401">
        <v>0</v>
      </c>
      <c r="H171" s="401">
        <v>0</v>
      </c>
      <c r="I171" s="471"/>
      <c r="J171" s="473"/>
    </row>
    <row r="172" spans="1:10" ht="13.5" thickBot="1">
      <c r="A172" s="433"/>
      <c r="B172" s="434"/>
      <c r="C172" s="434"/>
      <c r="D172" s="435"/>
      <c r="E172" s="436"/>
      <c r="F172" s="436">
        <v>0</v>
      </c>
      <c r="G172" s="436"/>
      <c r="H172" s="436">
        <v>0</v>
      </c>
      <c r="I172" s="436"/>
      <c r="J172" s="454"/>
    </row>
    <row r="175" ht="20.25">
      <c r="A175" s="421" t="s">
        <v>522</v>
      </c>
    </row>
    <row r="176" ht="11.25" thickBot="1"/>
    <row r="177" spans="1:15" ht="13.5" thickBot="1">
      <c r="A177" s="541" t="s">
        <v>180</v>
      </c>
      <c r="B177" s="542"/>
      <c r="C177" s="542"/>
      <c r="D177" s="542"/>
      <c r="E177" s="542"/>
      <c r="F177" s="542"/>
      <c r="G177" s="542"/>
      <c r="H177" s="542"/>
      <c r="I177" s="542"/>
      <c r="J177" s="542"/>
      <c r="K177" s="542"/>
      <c r="L177" s="542"/>
      <c r="M177" s="542"/>
      <c r="N177" s="542"/>
      <c r="O177" s="475" t="s">
        <v>461</v>
      </c>
    </row>
    <row r="178" spans="1:15" ht="12.75">
      <c r="A178" s="437" t="s">
        <v>181</v>
      </c>
      <c r="B178" s="375" t="s">
        <v>182</v>
      </c>
      <c r="C178" s="375" t="s">
        <v>183</v>
      </c>
      <c r="D178" s="376" t="s">
        <v>184</v>
      </c>
      <c r="E178" s="539" t="s">
        <v>185</v>
      </c>
      <c r="F178" s="540"/>
      <c r="G178" s="540"/>
      <c r="H178" s="540"/>
      <c r="I178" s="540"/>
      <c r="J178" s="540"/>
      <c r="K178" s="540"/>
      <c r="L178" s="540"/>
      <c r="M178" s="540"/>
      <c r="N178" s="540"/>
      <c r="O178" s="452" t="s">
        <v>444</v>
      </c>
    </row>
    <row r="179" spans="1:15" ht="13.5" thickBot="1">
      <c r="A179" s="438" t="s">
        <v>186</v>
      </c>
      <c r="B179" s="379"/>
      <c r="C179" s="379" t="s">
        <v>187</v>
      </c>
      <c r="D179" s="380" t="s">
        <v>186</v>
      </c>
      <c r="E179" s="381" t="s">
        <v>188</v>
      </c>
      <c r="F179" s="381" t="s">
        <v>887</v>
      </c>
      <c r="G179" s="381" t="s">
        <v>188</v>
      </c>
      <c r="H179" s="381" t="s">
        <v>927</v>
      </c>
      <c r="I179" s="382"/>
      <c r="J179" s="382"/>
      <c r="K179" s="382"/>
      <c r="L179" s="382"/>
      <c r="M179" s="382"/>
      <c r="N179" s="382"/>
      <c r="O179" s="453" t="s">
        <v>505</v>
      </c>
    </row>
    <row r="180" spans="1:15" ht="13.5" thickBot="1">
      <c r="A180" s="543" t="s">
        <v>167</v>
      </c>
      <c r="B180" s="540"/>
      <c r="C180" s="540"/>
      <c r="D180" s="540"/>
      <c r="E180" s="540"/>
      <c r="F180" s="540"/>
      <c r="G180" s="540"/>
      <c r="H180" s="540"/>
      <c r="I180" s="540"/>
      <c r="J180" s="540"/>
      <c r="K180" s="540"/>
      <c r="L180" s="540"/>
      <c r="M180" s="540"/>
      <c r="N180" s="540"/>
      <c r="O180" s="454"/>
    </row>
    <row r="181" spans="1:15" ht="12.75">
      <c r="A181" s="383"/>
      <c r="B181" s="384" t="s">
        <v>424</v>
      </c>
      <c r="C181" s="385"/>
      <c r="D181" s="385"/>
      <c r="E181" s="385"/>
      <c r="F181" s="385"/>
      <c r="G181" s="385"/>
      <c r="H181" s="386"/>
      <c r="I181" s="387"/>
      <c r="J181" s="388"/>
      <c r="K181" s="388"/>
      <c r="L181" s="388"/>
      <c r="M181" s="388"/>
      <c r="N181" s="388"/>
      <c r="O181" s="455"/>
    </row>
    <row r="182" spans="1:15" ht="12.75">
      <c r="A182" s="422">
        <v>1</v>
      </c>
      <c r="B182" s="391" t="s">
        <v>425</v>
      </c>
      <c r="C182" s="392" t="s">
        <v>674</v>
      </c>
      <c r="D182" s="432">
        <v>1</v>
      </c>
      <c r="E182" s="439">
        <v>0</v>
      </c>
      <c r="F182" s="439">
        <v>0</v>
      </c>
      <c r="G182" s="439">
        <v>0</v>
      </c>
      <c r="H182" s="439">
        <v>0</v>
      </c>
      <c r="I182" s="441"/>
      <c r="J182" s="394"/>
      <c r="K182" s="394"/>
      <c r="L182" s="394"/>
      <c r="M182" s="394"/>
      <c r="N182" s="394"/>
      <c r="O182" s="465" t="s">
        <v>506</v>
      </c>
    </row>
    <row r="183" spans="1:15" ht="12.75">
      <c r="A183" s="422">
        <v>2</v>
      </c>
      <c r="B183" s="391" t="s">
        <v>426</v>
      </c>
      <c r="C183" s="392" t="s">
        <v>674</v>
      </c>
      <c r="D183" s="393">
        <v>45</v>
      </c>
      <c r="E183" s="439">
        <v>0</v>
      </c>
      <c r="F183" s="439">
        <v>0</v>
      </c>
      <c r="G183" s="439">
        <v>0</v>
      </c>
      <c r="H183" s="439">
        <v>0</v>
      </c>
      <c r="I183" s="442"/>
      <c r="J183" s="443"/>
      <c r="K183" s="394"/>
      <c r="L183" s="394"/>
      <c r="M183" s="394"/>
      <c r="N183" s="394"/>
      <c r="O183" s="465" t="s">
        <v>507</v>
      </c>
    </row>
    <row r="184" spans="1:15" ht="12.75">
      <c r="A184" s="422">
        <v>3</v>
      </c>
      <c r="B184" s="391" t="s">
        <v>427</v>
      </c>
      <c r="C184" s="392" t="s">
        <v>674</v>
      </c>
      <c r="D184" s="393">
        <v>8</v>
      </c>
      <c r="E184" s="439">
        <v>0</v>
      </c>
      <c r="F184" s="439">
        <v>0</v>
      </c>
      <c r="G184" s="439">
        <v>0</v>
      </c>
      <c r="H184" s="439">
        <v>0</v>
      </c>
      <c r="I184" s="442"/>
      <c r="J184" s="443"/>
      <c r="K184" s="394"/>
      <c r="L184" s="394"/>
      <c r="M184" s="394"/>
      <c r="N184" s="394"/>
      <c r="O184" s="465" t="s">
        <v>508</v>
      </c>
    </row>
    <row r="185" spans="1:15" ht="12.75">
      <c r="A185" s="422">
        <v>4</v>
      </c>
      <c r="B185" s="391" t="s">
        <v>428</v>
      </c>
      <c r="C185" s="392" t="s">
        <v>674</v>
      </c>
      <c r="D185" s="393">
        <v>1</v>
      </c>
      <c r="E185" s="439">
        <v>0</v>
      </c>
      <c r="F185" s="439">
        <v>0</v>
      </c>
      <c r="G185" s="439">
        <v>0</v>
      </c>
      <c r="H185" s="439">
        <v>0</v>
      </c>
      <c r="I185" s="442"/>
      <c r="J185" s="443"/>
      <c r="K185" s="394"/>
      <c r="L185" s="394"/>
      <c r="M185" s="394"/>
      <c r="N185" s="394"/>
      <c r="O185" s="465" t="s">
        <v>509</v>
      </c>
    </row>
    <row r="186" spans="1:15" ht="12.75">
      <c r="A186" s="422">
        <v>5</v>
      </c>
      <c r="B186" s="391" t="s">
        <v>429</v>
      </c>
      <c r="C186" s="392" t="s">
        <v>674</v>
      </c>
      <c r="D186" s="393">
        <v>1</v>
      </c>
      <c r="E186" s="439">
        <v>0</v>
      </c>
      <c r="F186" s="439">
        <v>0</v>
      </c>
      <c r="G186" s="439">
        <v>0</v>
      </c>
      <c r="H186" s="439">
        <v>0</v>
      </c>
      <c r="I186" s="442"/>
      <c r="J186" s="443"/>
      <c r="K186" s="394"/>
      <c r="L186" s="394"/>
      <c r="M186" s="394"/>
      <c r="N186" s="394"/>
      <c r="O186" s="465" t="s">
        <v>510</v>
      </c>
    </row>
    <row r="187" spans="1:15" ht="12.75">
      <c r="A187" s="422">
        <v>6</v>
      </c>
      <c r="B187" s="391" t="s">
        <v>430</v>
      </c>
      <c r="C187" s="392" t="s">
        <v>674</v>
      </c>
      <c r="D187" s="393">
        <v>1</v>
      </c>
      <c r="E187" s="439">
        <v>0</v>
      </c>
      <c r="F187" s="439">
        <v>0</v>
      </c>
      <c r="G187" s="439">
        <v>0</v>
      </c>
      <c r="H187" s="439">
        <v>0</v>
      </c>
      <c r="I187" s="442"/>
      <c r="J187" s="443"/>
      <c r="K187" s="394"/>
      <c r="L187" s="394"/>
      <c r="M187" s="394"/>
      <c r="N187" s="394"/>
      <c r="O187" s="465" t="s">
        <v>511</v>
      </c>
    </row>
    <row r="188" spans="1:15" ht="25.5">
      <c r="A188" s="422">
        <v>7</v>
      </c>
      <c r="B188" s="391" t="s">
        <v>431</v>
      </c>
      <c r="C188" s="392" t="s">
        <v>674</v>
      </c>
      <c r="D188" s="432">
        <v>1</v>
      </c>
      <c r="E188" s="439">
        <v>0</v>
      </c>
      <c r="F188" s="439">
        <v>0</v>
      </c>
      <c r="G188" s="439">
        <v>0</v>
      </c>
      <c r="H188" s="439">
        <v>0</v>
      </c>
      <c r="I188" s="441"/>
      <c r="J188" s="394"/>
      <c r="K188" s="394"/>
      <c r="L188" s="394"/>
      <c r="M188" s="394"/>
      <c r="N188" s="394"/>
      <c r="O188" s="465" t="s">
        <v>512</v>
      </c>
    </row>
    <row r="189" spans="1:15" ht="12.75">
      <c r="A189" s="422">
        <v>8</v>
      </c>
      <c r="B189" s="391" t="s">
        <v>432</v>
      </c>
      <c r="C189" s="392" t="s">
        <v>674</v>
      </c>
      <c r="D189" s="432">
        <v>1</v>
      </c>
      <c r="E189" s="439">
        <v>0</v>
      </c>
      <c r="F189" s="439">
        <v>0</v>
      </c>
      <c r="G189" s="439">
        <v>0</v>
      </c>
      <c r="H189" s="439">
        <v>0</v>
      </c>
      <c r="I189" s="441"/>
      <c r="J189" s="394"/>
      <c r="K189" s="394"/>
      <c r="L189" s="394"/>
      <c r="M189" s="394"/>
      <c r="N189" s="394"/>
      <c r="O189" s="465" t="s">
        <v>513</v>
      </c>
    </row>
    <row r="190" spans="1:15" ht="12.75">
      <c r="A190" s="422">
        <v>9</v>
      </c>
      <c r="B190" s="391" t="s">
        <v>433</v>
      </c>
      <c r="C190" s="392" t="s">
        <v>674</v>
      </c>
      <c r="D190" s="432">
        <v>1</v>
      </c>
      <c r="E190" s="439">
        <v>0</v>
      </c>
      <c r="F190" s="439">
        <v>0</v>
      </c>
      <c r="G190" s="439">
        <v>0</v>
      </c>
      <c r="H190" s="439">
        <v>0</v>
      </c>
      <c r="I190" s="441"/>
      <c r="J190" s="394"/>
      <c r="K190" s="394"/>
      <c r="L190" s="394"/>
      <c r="M190" s="394"/>
      <c r="N190" s="394"/>
      <c r="O190" s="465" t="s">
        <v>514</v>
      </c>
    </row>
    <row r="191" spans="1:15" ht="12.75">
      <c r="A191" s="422">
        <v>10</v>
      </c>
      <c r="B191" s="391" t="s">
        <v>434</v>
      </c>
      <c r="C191" s="392" t="s">
        <v>674</v>
      </c>
      <c r="D191" s="432">
        <v>1</v>
      </c>
      <c r="E191" s="439">
        <v>0</v>
      </c>
      <c r="F191" s="439">
        <v>0</v>
      </c>
      <c r="G191" s="439">
        <v>0</v>
      </c>
      <c r="H191" s="439">
        <v>0</v>
      </c>
      <c r="I191" s="441"/>
      <c r="J191" s="394"/>
      <c r="K191" s="394"/>
      <c r="L191" s="394"/>
      <c r="M191" s="394"/>
      <c r="N191" s="394"/>
      <c r="O191" s="465" t="s">
        <v>515</v>
      </c>
    </row>
    <row r="192" spans="1:15" ht="12.75">
      <c r="A192" s="422">
        <v>11</v>
      </c>
      <c r="B192" s="424" t="s">
        <v>435</v>
      </c>
      <c r="C192" s="392" t="s">
        <v>674</v>
      </c>
      <c r="D192" s="393">
        <v>1</v>
      </c>
      <c r="E192" s="439">
        <v>0</v>
      </c>
      <c r="F192" s="439">
        <v>0</v>
      </c>
      <c r="G192" s="439">
        <v>0</v>
      </c>
      <c r="H192" s="439">
        <v>0</v>
      </c>
      <c r="I192" s="442"/>
      <c r="J192" s="443"/>
      <c r="K192" s="394"/>
      <c r="L192" s="394"/>
      <c r="M192" s="394"/>
      <c r="N192" s="394"/>
      <c r="O192" s="465" t="s">
        <v>516</v>
      </c>
    </row>
    <row r="193" spans="1:15" ht="12.75">
      <c r="A193" s="422">
        <v>12</v>
      </c>
      <c r="B193" s="424" t="s">
        <v>436</v>
      </c>
      <c r="C193" s="392" t="s">
        <v>674</v>
      </c>
      <c r="D193" s="393">
        <v>40</v>
      </c>
      <c r="E193" s="439">
        <v>0</v>
      </c>
      <c r="F193" s="439">
        <v>0</v>
      </c>
      <c r="G193" s="439">
        <v>0</v>
      </c>
      <c r="H193" s="439">
        <v>0</v>
      </c>
      <c r="I193" s="442"/>
      <c r="J193" s="443"/>
      <c r="K193" s="394"/>
      <c r="L193" s="394"/>
      <c r="M193" s="394"/>
      <c r="N193" s="394"/>
      <c r="O193" s="465" t="s">
        <v>517</v>
      </c>
    </row>
    <row r="194" spans="1:15" ht="12.75">
      <c r="A194" s="422">
        <v>13</v>
      </c>
      <c r="B194" s="424" t="s">
        <v>437</v>
      </c>
      <c r="C194" s="392" t="s">
        <v>674</v>
      </c>
      <c r="D194" s="393">
        <v>5</v>
      </c>
      <c r="E194" s="439">
        <v>0</v>
      </c>
      <c r="F194" s="439">
        <v>0</v>
      </c>
      <c r="G194" s="439">
        <v>0</v>
      </c>
      <c r="H194" s="439">
        <v>0</v>
      </c>
      <c r="I194" s="442"/>
      <c r="J194" s="443"/>
      <c r="K194" s="394"/>
      <c r="L194" s="394"/>
      <c r="M194" s="394"/>
      <c r="N194" s="394"/>
      <c r="O194" s="465" t="s">
        <v>518</v>
      </c>
    </row>
    <row r="195" spans="1:15" ht="12.75">
      <c r="A195" s="422">
        <v>14</v>
      </c>
      <c r="B195" s="431" t="s">
        <v>414</v>
      </c>
      <c r="C195" s="398"/>
      <c r="D195" s="393"/>
      <c r="E195" s="439">
        <v>0</v>
      </c>
      <c r="F195" s="401" t="s">
        <v>1237</v>
      </c>
      <c r="G195" s="401">
        <v>0</v>
      </c>
      <c r="H195" s="402"/>
      <c r="I195" s="441"/>
      <c r="J195" s="394"/>
      <c r="K195" s="394"/>
      <c r="L195" s="394"/>
      <c r="M195" s="394"/>
      <c r="N195" s="394"/>
      <c r="O195" s="474"/>
    </row>
    <row r="196" spans="1:15" ht="12.75">
      <c r="A196" s="422">
        <v>15</v>
      </c>
      <c r="B196" s="391" t="s">
        <v>438</v>
      </c>
      <c r="C196" s="392" t="s">
        <v>1385</v>
      </c>
      <c r="D196" s="399">
        <v>800</v>
      </c>
      <c r="E196" s="439">
        <v>0</v>
      </c>
      <c r="F196" s="439">
        <v>0</v>
      </c>
      <c r="G196" s="439">
        <v>0</v>
      </c>
      <c r="H196" s="439">
        <v>0</v>
      </c>
      <c r="I196" s="441"/>
      <c r="J196" s="394"/>
      <c r="K196" s="394"/>
      <c r="L196" s="394"/>
      <c r="M196" s="394"/>
      <c r="N196" s="394"/>
      <c r="O196" s="474" t="s">
        <v>519</v>
      </c>
    </row>
    <row r="197" spans="1:15" ht="12.75">
      <c r="A197" s="422">
        <v>16</v>
      </c>
      <c r="B197" s="391" t="s">
        <v>439</v>
      </c>
      <c r="C197" s="392" t="s">
        <v>1385</v>
      </c>
      <c r="D197" s="393">
        <v>50</v>
      </c>
      <c r="E197" s="439">
        <v>0</v>
      </c>
      <c r="F197" s="439">
        <v>0</v>
      </c>
      <c r="G197" s="439">
        <v>0</v>
      </c>
      <c r="H197" s="439">
        <v>0</v>
      </c>
      <c r="I197" s="441"/>
      <c r="J197" s="394"/>
      <c r="K197" s="394"/>
      <c r="L197" s="394"/>
      <c r="M197" s="394"/>
      <c r="N197" s="394"/>
      <c r="O197" s="474" t="s">
        <v>520</v>
      </c>
    </row>
    <row r="198" spans="1:15" ht="12.75">
      <c r="A198" s="422">
        <v>17</v>
      </c>
      <c r="B198" s="391" t="s">
        <v>440</v>
      </c>
      <c r="C198" s="392" t="s">
        <v>1385</v>
      </c>
      <c r="D198" s="393">
        <v>50</v>
      </c>
      <c r="E198" s="439">
        <v>0</v>
      </c>
      <c r="F198" s="439">
        <v>0</v>
      </c>
      <c r="G198" s="439">
        <v>0</v>
      </c>
      <c r="H198" s="439">
        <v>0</v>
      </c>
      <c r="I198" s="441"/>
      <c r="J198" s="394"/>
      <c r="K198" s="394"/>
      <c r="L198" s="394"/>
      <c r="M198" s="394"/>
      <c r="N198" s="394"/>
      <c r="O198" s="474" t="s">
        <v>521</v>
      </c>
    </row>
    <row r="199" spans="1:15" ht="12.75">
      <c r="A199" s="422">
        <v>18</v>
      </c>
      <c r="B199" s="391" t="s">
        <v>1241</v>
      </c>
      <c r="C199" s="392" t="s">
        <v>1385</v>
      </c>
      <c r="D199" s="399">
        <v>980</v>
      </c>
      <c r="E199" s="439">
        <v>0</v>
      </c>
      <c r="F199" s="439">
        <v>0</v>
      </c>
      <c r="G199" s="439">
        <v>0</v>
      </c>
      <c r="H199" s="439">
        <v>0</v>
      </c>
      <c r="I199" s="441"/>
      <c r="J199" s="394"/>
      <c r="K199" s="394"/>
      <c r="L199" s="394"/>
      <c r="M199" s="394"/>
      <c r="N199" s="394"/>
      <c r="O199" s="474"/>
    </row>
    <row r="200" spans="1:15" ht="12.75">
      <c r="A200" s="422">
        <v>19</v>
      </c>
      <c r="B200" s="391" t="s">
        <v>418</v>
      </c>
      <c r="C200" s="392" t="s">
        <v>1385</v>
      </c>
      <c r="D200" s="399">
        <v>550</v>
      </c>
      <c r="E200" s="439">
        <v>0</v>
      </c>
      <c r="F200" s="439">
        <v>0</v>
      </c>
      <c r="G200" s="439">
        <v>0</v>
      </c>
      <c r="H200" s="439">
        <v>0</v>
      </c>
      <c r="I200" s="441"/>
      <c r="J200" s="394"/>
      <c r="K200" s="394"/>
      <c r="L200" s="394"/>
      <c r="M200" s="394"/>
      <c r="N200" s="394"/>
      <c r="O200" s="474"/>
    </row>
    <row r="201" spans="1:15" ht="12.75">
      <c r="A201" s="422">
        <v>20</v>
      </c>
      <c r="B201" s="391" t="s">
        <v>419</v>
      </c>
      <c r="C201" s="392" t="s">
        <v>1385</v>
      </c>
      <c r="D201" s="399">
        <v>320</v>
      </c>
      <c r="E201" s="439">
        <v>0</v>
      </c>
      <c r="F201" s="439">
        <v>0</v>
      </c>
      <c r="G201" s="439">
        <v>0</v>
      </c>
      <c r="H201" s="439">
        <v>0</v>
      </c>
      <c r="I201" s="441"/>
      <c r="J201" s="394"/>
      <c r="K201" s="394"/>
      <c r="L201" s="394"/>
      <c r="M201" s="394"/>
      <c r="N201" s="394"/>
      <c r="O201" s="474"/>
    </row>
    <row r="202" spans="1:15" ht="12.75">
      <c r="A202" s="422">
        <v>21</v>
      </c>
      <c r="B202" s="391" t="s">
        <v>420</v>
      </c>
      <c r="C202" s="392" t="s">
        <v>1385</v>
      </c>
      <c r="D202" s="399">
        <v>110</v>
      </c>
      <c r="E202" s="439">
        <v>0</v>
      </c>
      <c r="F202" s="439">
        <v>0</v>
      </c>
      <c r="G202" s="439">
        <v>0</v>
      </c>
      <c r="H202" s="439">
        <v>0</v>
      </c>
      <c r="I202" s="441"/>
      <c r="J202" s="394"/>
      <c r="K202" s="394"/>
      <c r="L202" s="394"/>
      <c r="M202" s="394"/>
      <c r="N202" s="394"/>
      <c r="O202" s="474"/>
    </row>
    <row r="203" spans="1:15" ht="12.75">
      <c r="A203" s="422">
        <v>22</v>
      </c>
      <c r="B203" s="391" t="s">
        <v>441</v>
      </c>
      <c r="C203" s="392" t="s">
        <v>674</v>
      </c>
      <c r="D203" s="399">
        <v>50</v>
      </c>
      <c r="E203" s="439">
        <v>0</v>
      </c>
      <c r="F203" s="439">
        <v>0</v>
      </c>
      <c r="G203" s="439">
        <v>0</v>
      </c>
      <c r="H203" s="439">
        <v>0</v>
      </c>
      <c r="I203" s="441"/>
      <c r="J203" s="394"/>
      <c r="K203" s="394"/>
      <c r="L203" s="394"/>
      <c r="M203" s="394"/>
      <c r="N203" s="394"/>
      <c r="O203" s="474"/>
    </row>
    <row r="204" spans="1:15" ht="12.75">
      <c r="A204" s="422">
        <v>23</v>
      </c>
      <c r="B204" s="391" t="s">
        <v>1247</v>
      </c>
      <c r="C204" s="392" t="s">
        <v>1249</v>
      </c>
      <c r="D204" s="399">
        <v>4</v>
      </c>
      <c r="E204" s="439">
        <v>0</v>
      </c>
      <c r="F204" s="439">
        <v>0</v>
      </c>
      <c r="G204" s="439">
        <v>0</v>
      </c>
      <c r="H204" s="439">
        <v>0</v>
      </c>
      <c r="I204" s="441"/>
      <c r="J204" s="394"/>
      <c r="K204" s="394"/>
      <c r="L204" s="394"/>
      <c r="M204" s="394"/>
      <c r="N204" s="394"/>
      <c r="O204" s="474"/>
    </row>
    <row r="205" spans="1:15" ht="12.75">
      <c r="A205" s="422">
        <v>24</v>
      </c>
      <c r="B205" s="391" t="s">
        <v>1248</v>
      </c>
      <c r="C205" s="392" t="s">
        <v>1249</v>
      </c>
      <c r="D205" s="399">
        <v>4</v>
      </c>
      <c r="E205" s="439">
        <v>0</v>
      </c>
      <c r="F205" s="439">
        <v>0</v>
      </c>
      <c r="G205" s="439">
        <v>0</v>
      </c>
      <c r="H205" s="439">
        <v>0</v>
      </c>
      <c r="I205" s="441"/>
      <c r="J205" s="394"/>
      <c r="K205" s="394"/>
      <c r="L205" s="394"/>
      <c r="M205" s="394"/>
      <c r="N205" s="394"/>
      <c r="O205" s="474"/>
    </row>
    <row r="206" spans="1:15" ht="12.75">
      <c r="A206" s="422">
        <v>25</v>
      </c>
      <c r="B206" s="391" t="s">
        <v>1250</v>
      </c>
      <c r="C206" s="392" t="s">
        <v>1385</v>
      </c>
      <c r="D206" s="399">
        <v>250</v>
      </c>
      <c r="E206" s="439">
        <v>0</v>
      </c>
      <c r="F206" s="408" t="s">
        <v>1237</v>
      </c>
      <c r="G206" s="401">
        <v>0</v>
      </c>
      <c r="H206" s="401">
        <v>0</v>
      </c>
      <c r="I206" s="441"/>
      <c r="J206" s="394"/>
      <c r="K206" s="394"/>
      <c r="L206" s="394"/>
      <c r="M206" s="394"/>
      <c r="N206" s="394"/>
      <c r="O206" s="474"/>
    </row>
    <row r="207" spans="1:15" ht="12.75">
      <c r="A207" s="422">
        <v>26</v>
      </c>
      <c r="B207" s="391" t="s">
        <v>1251</v>
      </c>
      <c r="C207" s="392" t="s">
        <v>1385</v>
      </c>
      <c r="D207" s="399">
        <v>180</v>
      </c>
      <c r="E207" s="439">
        <v>0</v>
      </c>
      <c r="F207" s="408" t="s">
        <v>1237</v>
      </c>
      <c r="G207" s="401">
        <v>0</v>
      </c>
      <c r="H207" s="401">
        <v>0</v>
      </c>
      <c r="I207" s="441"/>
      <c r="J207" s="394"/>
      <c r="K207" s="394"/>
      <c r="L207" s="394"/>
      <c r="M207" s="394"/>
      <c r="N207" s="394"/>
      <c r="O207" s="474"/>
    </row>
    <row r="208" spans="1:15" ht="12.75">
      <c r="A208" s="422">
        <v>27</v>
      </c>
      <c r="B208" s="391" t="s">
        <v>1252</v>
      </c>
      <c r="C208" s="392" t="s">
        <v>1385</v>
      </c>
      <c r="D208" s="399">
        <v>50</v>
      </c>
      <c r="E208" s="439">
        <v>0</v>
      </c>
      <c r="F208" s="408" t="s">
        <v>1237</v>
      </c>
      <c r="G208" s="401">
        <v>0</v>
      </c>
      <c r="H208" s="401">
        <v>0</v>
      </c>
      <c r="I208" s="441"/>
      <c r="J208" s="394"/>
      <c r="K208" s="394"/>
      <c r="L208" s="394"/>
      <c r="M208" s="394"/>
      <c r="N208" s="394"/>
      <c r="O208" s="466"/>
    </row>
    <row r="209" spans="1:15" ht="12.75">
      <c r="A209" s="422">
        <v>28</v>
      </c>
      <c r="B209" s="391" t="s">
        <v>442</v>
      </c>
      <c r="C209" s="392" t="s">
        <v>674</v>
      </c>
      <c r="D209" s="399">
        <v>32</v>
      </c>
      <c r="E209" s="439">
        <v>0</v>
      </c>
      <c r="F209" s="401" t="s">
        <v>1237</v>
      </c>
      <c r="G209" s="401">
        <v>0</v>
      </c>
      <c r="H209" s="401">
        <v>0</v>
      </c>
      <c r="I209" s="441"/>
      <c r="J209" s="394"/>
      <c r="K209" s="394"/>
      <c r="L209" s="394"/>
      <c r="M209" s="394"/>
      <c r="N209" s="394"/>
      <c r="O209" s="466"/>
    </row>
    <row r="210" spans="1:15" ht="12.75">
      <c r="A210" s="422">
        <v>29</v>
      </c>
      <c r="B210" s="391" t="s">
        <v>443</v>
      </c>
      <c r="C210" s="392" t="s">
        <v>1523</v>
      </c>
      <c r="D210" s="399">
        <v>8</v>
      </c>
      <c r="E210" s="439">
        <v>0</v>
      </c>
      <c r="F210" s="401" t="s">
        <v>1237</v>
      </c>
      <c r="G210" s="401">
        <v>0</v>
      </c>
      <c r="H210" s="401">
        <v>0</v>
      </c>
      <c r="I210" s="441"/>
      <c r="J210" s="394"/>
      <c r="K210" s="394"/>
      <c r="L210" s="394"/>
      <c r="M210" s="394"/>
      <c r="N210" s="394"/>
      <c r="O210" s="466"/>
    </row>
    <row r="211" spans="1:15" ht="12.75">
      <c r="A211" s="422">
        <v>30</v>
      </c>
      <c r="B211" s="391" t="s">
        <v>1254</v>
      </c>
      <c r="C211" s="392" t="s">
        <v>1523</v>
      </c>
      <c r="D211" s="399">
        <v>50</v>
      </c>
      <c r="E211" s="439">
        <v>0</v>
      </c>
      <c r="F211" s="401" t="s">
        <v>1237</v>
      </c>
      <c r="G211" s="401">
        <v>0</v>
      </c>
      <c r="H211" s="401">
        <v>0</v>
      </c>
      <c r="I211" s="441"/>
      <c r="J211" s="394"/>
      <c r="K211" s="394"/>
      <c r="L211" s="394"/>
      <c r="M211" s="394"/>
      <c r="N211" s="394"/>
      <c r="O211" s="457"/>
    </row>
    <row r="212" spans="1:15" ht="12.75">
      <c r="A212" s="422">
        <v>31</v>
      </c>
      <c r="B212" s="391" t="s">
        <v>1257</v>
      </c>
      <c r="C212" s="392" t="s">
        <v>1523</v>
      </c>
      <c r="D212" s="399">
        <v>16</v>
      </c>
      <c r="E212" s="439">
        <v>0</v>
      </c>
      <c r="F212" s="408" t="s">
        <v>1237</v>
      </c>
      <c r="G212" s="401">
        <v>0</v>
      </c>
      <c r="H212" s="401">
        <v>0</v>
      </c>
      <c r="I212" s="441"/>
      <c r="J212" s="394"/>
      <c r="K212" s="394"/>
      <c r="L212" s="394"/>
      <c r="M212" s="394"/>
      <c r="N212" s="394"/>
      <c r="O212" s="457"/>
    </row>
    <row r="213" spans="1:15" ht="12.75">
      <c r="A213" s="422">
        <v>32</v>
      </c>
      <c r="B213" s="391" t="s">
        <v>1258</v>
      </c>
      <c r="C213" s="392" t="s">
        <v>1523</v>
      </c>
      <c r="D213" s="399">
        <v>8</v>
      </c>
      <c r="E213" s="439">
        <v>0</v>
      </c>
      <c r="F213" s="408" t="s">
        <v>1237</v>
      </c>
      <c r="G213" s="401">
        <v>0</v>
      </c>
      <c r="H213" s="401">
        <v>0</v>
      </c>
      <c r="I213" s="441"/>
      <c r="J213" s="394"/>
      <c r="K213" s="394"/>
      <c r="L213" s="394"/>
      <c r="M213" s="394"/>
      <c r="N213" s="394"/>
      <c r="O213" s="457"/>
    </row>
    <row r="214" spans="1:15" ht="12.75">
      <c r="A214" s="422">
        <v>33</v>
      </c>
      <c r="B214" s="391" t="s">
        <v>1259</v>
      </c>
      <c r="C214" s="392" t="s">
        <v>1523</v>
      </c>
      <c r="D214" s="399">
        <v>5</v>
      </c>
      <c r="E214" s="439">
        <v>0</v>
      </c>
      <c r="F214" s="408" t="s">
        <v>1237</v>
      </c>
      <c r="G214" s="401">
        <v>0</v>
      </c>
      <c r="H214" s="401">
        <v>0</v>
      </c>
      <c r="I214" s="441"/>
      <c r="J214" s="394"/>
      <c r="K214" s="394"/>
      <c r="L214" s="394"/>
      <c r="M214" s="394"/>
      <c r="N214" s="394"/>
      <c r="O214" s="457"/>
    </row>
    <row r="215" spans="1:15" ht="12.75">
      <c r="A215" s="422">
        <v>34</v>
      </c>
      <c r="B215" s="404" t="s">
        <v>1261</v>
      </c>
      <c r="C215" s="392" t="s">
        <v>677</v>
      </c>
      <c r="D215" s="399">
        <v>1</v>
      </c>
      <c r="E215" s="439">
        <v>0</v>
      </c>
      <c r="F215" s="401" t="s">
        <v>1237</v>
      </c>
      <c r="G215" s="401">
        <v>0</v>
      </c>
      <c r="H215" s="401">
        <v>0</v>
      </c>
      <c r="I215" s="405"/>
      <c r="J215" s="406"/>
      <c r="K215" s="406"/>
      <c r="L215" s="406"/>
      <c r="M215" s="407"/>
      <c r="N215" s="444"/>
      <c r="O215" s="457"/>
    </row>
    <row r="216" spans="1:15" ht="12.75">
      <c r="A216" s="422">
        <v>35</v>
      </c>
      <c r="B216" s="404" t="s">
        <v>1262</v>
      </c>
      <c r="C216" s="392" t="s">
        <v>1523</v>
      </c>
      <c r="D216" s="399">
        <v>30</v>
      </c>
      <c r="E216" s="439">
        <v>0</v>
      </c>
      <c r="F216" s="401"/>
      <c r="G216" s="401">
        <v>0</v>
      </c>
      <c r="H216" s="401">
        <v>0</v>
      </c>
      <c r="I216" s="405"/>
      <c r="J216" s="406"/>
      <c r="K216" s="406"/>
      <c r="L216" s="406"/>
      <c r="M216" s="407"/>
      <c r="N216" s="444"/>
      <c r="O216" s="457"/>
    </row>
    <row r="217" spans="1:15" ht="12.75">
      <c r="A217" s="422">
        <v>36</v>
      </c>
      <c r="B217" s="391" t="s">
        <v>1263</v>
      </c>
      <c r="C217" s="392" t="s">
        <v>1523</v>
      </c>
      <c r="D217" s="399">
        <v>40</v>
      </c>
      <c r="E217" s="439">
        <v>0</v>
      </c>
      <c r="F217" s="401" t="s">
        <v>1237</v>
      </c>
      <c r="G217" s="401">
        <v>0</v>
      </c>
      <c r="H217" s="401">
        <v>0</v>
      </c>
      <c r="I217" s="405"/>
      <c r="J217" s="406"/>
      <c r="K217" s="406"/>
      <c r="L217" s="406"/>
      <c r="M217" s="407"/>
      <c r="N217" s="445"/>
      <c r="O217" s="457"/>
    </row>
    <row r="218" spans="1:15" ht="13.5" thickBot="1">
      <c r="A218" s="409">
        <v>37</v>
      </c>
      <c r="B218" s="410" t="s">
        <v>1264</v>
      </c>
      <c r="C218" s="411" t="s">
        <v>677</v>
      </c>
      <c r="D218" s="412">
        <v>1</v>
      </c>
      <c r="E218" s="439">
        <v>0</v>
      </c>
      <c r="F218" s="446">
        <v>0</v>
      </c>
      <c r="G218" s="401">
        <v>0</v>
      </c>
      <c r="H218" s="447" t="s">
        <v>1237</v>
      </c>
      <c r="I218" s="448"/>
      <c r="J218" s="449"/>
      <c r="K218" s="449"/>
      <c r="L218" s="449"/>
      <c r="M218" s="449"/>
      <c r="N218" s="449"/>
      <c r="O218" s="460"/>
    </row>
    <row r="219" spans="1:15" ht="13.5" thickBot="1">
      <c r="A219" s="450" t="s">
        <v>1265</v>
      </c>
      <c r="B219" s="418"/>
      <c r="C219" s="418"/>
      <c r="D219" s="419"/>
      <c r="E219" s="371"/>
      <c r="F219" s="371">
        <v>0</v>
      </c>
      <c r="G219" s="371"/>
      <c r="H219" s="371">
        <v>0</v>
      </c>
      <c r="I219" s="370"/>
      <c r="J219" s="370"/>
      <c r="K219" s="370"/>
      <c r="L219" s="370"/>
      <c r="M219" s="370"/>
      <c r="N219" s="370"/>
      <c r="O219" s="454"/>
    </row>
    <row r="222" ht="20.25">
      <c r="A222" s="421" t="s">
        <v>524</v>
      </c>
    </row>
    <row r="224" spans="1:10" ht="13.5" thickBot="1">
      <c r="A224" s="537" t="s">
        <v>180</v>
      </c>
      <c r="B224" s="538"/>
      <c r="C224" s="538"/>
      <c r="D224" s="538"/>
      <c r="E224" s="538"/>
      <c r="F224" s="538"/>
      <c r="G224" s="538"/>
      <c r="H224" s="538"/>
      <c r="I224" s="538"/>
      <c r="J224" s="538"/>
    </row>
    <row r="225" spans="1:10" ht="12.75">
      <c r="A225" s="374" t="s">
        <v>181</v>
      </c>
      <c r="B225" s="375" t="s">
        <v>182</v>
      </c>
      <c r="C225" s="375" t="s">
        <v>183</v>
      </c>
      <c r="D225" s="376" t="s">
        <v>184</v>
      </c>
      <c r="E225" s="544" t="s">
        <v>185</v>
      </c>
      <c r="F225" s="545"/>
      <c r="G225" s="545"/>
      <c r="H225" s="545"/>
      <c r="I225" s="546"/>
      <c r="J225" s="547" t="s">
        <v>523</v>
      </c>
    </row>
    <row r="226" spans="1:10" ht="13.5" thickBot="1">
      <c r="A226" s="378" t="s">
        <v>186</v>
      </c>
      <c r="B226" s="379"/>
      <c r="C226" s="379" t="s">
        <v>187</v>
      </c>
      <c r="D226" s="380" t="s">
        <v>186</v>
      </c>
      <c r="E226" s="378" t="s">
        <v>188</v>
      </c>
      <c r="F226" s="378" t="s">
        <v>887</v>
      </c>
      <c r="G226" s="378" t="s">
        <v>188</v>
      </c>
      <c r="H226" s="476" t="s">
        <v>927</v>
      </c>
      <c r="I226" s="477" t="s">
        <v>462</v>
      </c>
      <c r="J226" s="548"/>
    </row>
    <row r="227" spans="1:10" ht="13.5" thickBot="1">
      <c r="A227" s="549" t="s">
        <v>167</v>
      </c>
      <c r="B227" s="550"/>
      <c r="C227" s="550"/>
      <c r="D227" s="550"/>
      <c r="E227" s="550"/>
      <c r="F227" s="550"/>
      <c r="G227" s="550"/>
      <c r="H227" s="550"/>
      <c r="I227" s="550"/>
      <c r="J227" s="550"/>
    </row>
    <row r="228" spans="1:10" ht="12.75">
      <c r="A228" s="478"/>
      <c r="B228" s="425" t="s">
        <v>524</v>
      </c>
      <c r="C228" s="479"/>
      <c r="D228" s="479"/>
      <c r="E228" s="479"/>
      <c r="F228" s="479"/>
      <c r="G228" s="479"/>
      <c r="H228" s="479"/>
      <c r="I228" s="360"/>
      <c r="J228" s="480"/>
    </row>
    <row r="229" spans="1:10" ht="25.5">
      <c r="A229" s="390">
        <v>1</v>
      </c>
      <c r="B229" s="481" t="s">
        <v>525</v>
      </c>
      <c r="C229" s="427" t="s">
        <v>674</v>
      </c>
      <c r="D229" s="428">
        <v>2</v>
      </c>
      <c r="E229" s="482">
        <v>0</v>
      </c>
      <c r="F229" s="482">
        <v>0</v>
      </c>
      <c r="G229" s="482">
        <v>0</v>
      </c>
      <c r="H229" s="482">
        <v>0</v>
      </c>
      <c r="I229" s="468" t="s">
        <v>526</v>
      </c>
      <c r="J229" s="483" t="s">
        <v>527</v>
      </c>
    </row>
    <row r="230" spans="1:10" ht="25.5">
      <c r="A230" s="390">
        <v>2</v>
      </c>
      <c r="B230" s="481" t="s">
        <v>528</v>
      </c>
      <c r="C230" s="427" t="s">
        <v>674</v>
      </c>
      <c r="D230" s="428">
        <v>7</v>
      </c>
      <c r="E230" s="482">
        <v>0</v>
      </c>
      <c r="F230" s="482">
        <v>0</v>
      </c>
      <c r="G230" s="482">
        <v>0</v>
      </c>
      <c r="H230" s="482">
        <v>0</v>
      </c>
      <c r="I230" s="468" t="s">
        <v>526</v>
      </c>
      <c r="J230" s="483" t="s">
        <v>529</v>
      </c>
    </row>
    <row r="231" spans="1:10" ht="114.75">
      <c r="A231" s="390">
        <v>3</v>
      </c>
      <c r="B231" s="481" t="s">
        <v>530</v>
      </c>
      <c r="C231" s="429" t="s">
        <v>674</v>
      </c>
      <c r="D231" s="484">
        <v>2</v>
      </c>
      <c r="E231" s="482">
        <v>0</v>
      </c>
      <c r="F231" s="482">
        <v>0</v>
      </c>
      <c r="G231" s="482">
        <v>0</v>
      </c>
      <c r="H231" s="482">
        <v>0</v>
      </c>
      <c r="I231" s="468" t="s">
        <v>526</v>
      </c>
      <c r="J231" s="483" t="s">
        <v>531</v>
      </c>
    </row>
    <row r="232" spans="1:10" ht="38.25">
      <c r="A232" s="390">
        <v>4</v>
      </c>
      <c r="B232" s="481" t="s">
        <v>532</v>
      </c>
      <c r="C232" s="429" t="s">
        <v>674</v>
      </c>
      <c r="D232" s="484">
        <v>4</v>
      </c>
      <c r="E232" s="482">
        <v>0</v>
      </c>
      <c r="F232" s="482">
        <v>0</v>
      </c>
      <c r="G232" s="482">
        <v>0</v>
      </c>
      <c r="H232" s="482">
        <v>0</v>
      </c>
      <c r="I232" s="468" t="s">
        <v>533</v>
      </c>
      <c r="J232" s="483" t="s">
        <v>534</v>
      </c>
    </row>
    <row r="233" spans="1:10" ht="12.75">
      <c r="A233" s="390">
        <v>5</v>
      </c>
      <c r="B233" s="481" t="s">
        <v>535</v>
      </c>
      <c r="C233" s="398" t="s">
        <v>674</v>
      </c>
      <c r="D233" s="432">
        <v>4</v>
      </c>
      <c r="E233" s="482">
        <v>0</v>
      </c>
      <c r="F233" s="482">
        <v>0</v>
      </c>
      <c r="G233" s="482">
        <v>0</v>
      </c>
      <c r="H233" s="482">
        <v>0</v>
      </c>
      <c r="I233" s="464" t="s">
        <v>526</v>
      </c>
      <c r="J233" s="466" t="s">
        <v>536</v>
      </c>
    </row>
    <row r="234" spans="1:10" ht="12.75">
      <c r="A234" s="390">
        <v>6</v>
      </c>
      <c r="B234" s="481" t="s">
        <v>537</v>
      </c>
      <c r="C234" s="392" t="s">
        <v>674</v>
      </c>
      <c r="D234" s="399">
        <v>1</v>
      </c>
      <c r="E234" s="482">
        <v>0</v>
      </c>
      <c r="F234" s="482">
        <v>0</v>
      </c>
      <c r="G234" s="482">
        <v>0</v>
      </c>
      <c r="H234" s="482">
        <v>0</v>
      </c>
      <c r="I234" s="464" t="s">
        <v>526</v>
      </c>
      <c r="J234" s="466" t="s">
        <v>538</v>
      </c>
    </row>
    <row r="235" spans="1:10" ht="38.25">
      <c r="A235" s="390">
        <v>7</v>
      </c>
      <c r="B235" s="481" t="s">
        <v>539</v>
      </c>
      <c r="C235" s="392" t="s">
        <v>674</v>
      </c>
      <c r="D235" s="399">
        <v>1</v>
      </c>
      <c r="E235" s="482">
        <v>0</v>
      </c>
      <c r="F235" s="482">
        <v>0</v>
      </c>
      <c r="G235" s="482">
        <v>0</v>
      </c>
      <c r="H235" s="482">
        <v>0</v>
      </c>
      <c r="I235" s="464" t="s">
        <v>526</v>
      </c>
      <c r="J235" s="466" t="s">
        <v>540</v>
      </c>
    </row>
    <row r="236" spans="1:10" ht="12.75">
      <c r="A236" s="390">
        <v>8</v>
      </c>
      <c r="B236" s="425" t="s">
        <v>541</v>
      </c>
      <c r="C236" s="392"/>
      <c r="D236" s="399"/>
      <c r="E236" s="482">
        <v>0</v>
      </c>
      <c r="F236" s="485" t="s">
        <v>1237</v>
      </c>
      <c r="G236" s="482">
        <v>0</v>
      </c>
      <c r="H236" s="401"/>
      <c r="I236" s="464"/>
      <c r="J236" s="466"/>
    </row>
    <row r="237" spans="1:10" ht="25.5">
      <c r="A237" s="390">
        <v>9</v>
      </c>
      <c r="B237" s="486" t="s">
        <v>542</v>
      </c>
      <c r="C237" s="392" t="s">
        <v>674</v>
      </c>
      <c r="D237" s="399">
        <v>100</v>
      </c>
      <c r="E237" s="482">
        <v>0</v>
      </c>
      <c r="F237" s="485">
        <v>0</v>
      </c>
      <c r="G237" s="482">
        <v>0</v>
      </c>
      <c r="H237" s="401" t="s">
        <v>1237</v>
      </c>
      <c r="I237" s="464" t="s">
        <v>526</v>
      </c>
      <c r="J237" s="466" t="s">
        <v>543</v>
      </c>
    </row>
    <row r="238" spans="1:10" ht="12.75">
      <c r="A238" s="390">
        <v>10</v>
      </c>
      <c r="B238" s="486" t="s">
        <v>544</v>
      </c>
      <c r="C238" s="392" t="s">
        <v>674</v>
      </c>
      <c r="D238" s="399">
        <v>100</v>
      </c>
      <c r="E238" s="482">
        <v>0</v>
      </c>
      <c r="F238" s="485">
        <v>0</v>
      </c>
      <c r="G238" s="482">
        <v>0</v>
      </c>
      <c r="H238" s="401" t="s">
        <v>1237</v>
      </c>
      <c r="I238" s="464" t="s">
        <v>526</v>
      </c>
      <c r="J238" s="466" t="s">
        <v>545</v>
      </c>
    </row>
    <row r="239" spans="1:10" ht="12.75">
      <c r="A239" s="390">
        <v>11</v>
      </c>
      <c r="B239" s="425" t="s">
        <v>546</v>
      </c>
      <c r="C239" s="392"/>
      <c r="D239" s="399"/>
      <c r="E239" s="482">
        <v>0</v>
      </c>
      <c r="F239" s="485" t="s">
        <v>1237</v>
      </c>
      <c r="G239" s="482">
        <v>0</v>
      </c>
      <c r="H239" s="401"/>
      <c r="I239" s="464"/>
      <c r="J239" s="466"/>
    </row>
    <row r="240" spans="1:10" ht="25.5">
      <c r="A240" s="390">
        <v>12</v>
      </c>
      <c r="B240" s="481" t="s">
        <v>547</v>
      </c>
      <c r="C240" s="429" t="s">
        <v>674</v>
      </c>
      <c r="D240" s="484">
        <v>1</v>
      </c>
      <c r="E240" s="482">
        <v>0</v>
      </c>
      <c r="F240" s="482">
        <v>0</v>
      </c>
      <c r="G240" s="482">
        <v>0</v>
      </c>
      <c r="H240" s="482">
        <v>0</v>
      </c>
      <c r="I240" s="468" t="s">
        <v>526</v>
      </c>
      <c r="J240" s="483" t="s">
        <v>548</v>
      </c>
    </row>
    <row r="241" spans="1:10" ht="12.75">
      <c r="A241" s="390">
        <v>13</v>
      </c>
      <c r="B241" s="481" t="s">
        <v>549</v>
      </c>
      <c r="C241" s="429" t="s">
        <v>674</v>
      </c>
      <c r="D241" s="484">
        <v>7</v>
      </c>
      <c r="E241" s="482">
        <v>0</v>
      </c>
      <c r="F241" s="482">
        <v>0</v>
      </c>
      <c r="G241" s="482">
        <v>0</v>
      </c>
      <c r="H241" s="482">
        <v>0</v>
      </c>
      <c r="I241" s="468" t="s">
        <v>526</v>
      </c>
      <c r="J241" s="483" t="s">
        <v>550</v>
      </c>
    </row>
    <row r="242" spans="1:10" ht="12.75">
      <c r="A242" s="390">
        <v>14</v>
      </c>
      <c r="B242" s="487" t="s">
        <v>551</v>
      </c>
      <c r="C242" s="429"/>
      <c r="D242" s="484"/>
      <c r="E242" s="482">
        <v>0</v>
      </c>
      <c r="F242" s="485" t="s">
        <v>1237</v>
      </c>
      <c r="G242" s="482">
        <v>0</v>
      </c>
      <c r="H242" s="485"/>
      <c r="I242" s="468"/>
      <c r="J242" s="483"/>
    </row>
    <row r="243" spans="1:10" ht="76.5">
      <c r="A243" s="390">
        <v>15</v>
      </c>
      <c r="B243" s="481" t="s">
        <v>552</v>
      </c>
      <c r="C243" s="427" t="s">
        <v>674</v>
      </c>
      <c r="D243" s="428">
        <v>1</v>
      </c>
      <c r="E243" s="482">
        <v>0</v>
      </c>
      <c r="F243" s="482">
        <v>0</v>
      </c>
      <c r="G243" s="482">
        <v>0</v>
      </c>
      <c r="H243" s="482">
        <v>0</v>
      </c>
      <c r="I243" s="468"/>
      <c r="J243" s="483"/>
    </row>
    <row r="244" spans="1:10" ht="12.75">
      <c r="A244" s="390">
        <v>16</v>
      </c>
      <c r="B244" s="486" t="s">
        <v>553</v>
      </c>
      <c r="C244" s="398" t="s">
        <v>674</v>
      </c>
      <c r="D244" s="432">
        <v>1</v>
      </c>
      <c r="E244" s="482">
        <v>0</v>
      </c>
      <c r="F244" s="482">
        <v>0</v>
      </c>
      <c r="G244" s="482">
        <v>0</v>
      </c>
      <c r="H244" s="482">
        <v>0</v>
      </c>
      <c r="I244" s="464"/>
      <c r="J244" s="466"/>
    </row>
    <row r="245" spans="1:10" ht="12.75">
      <c r="A245" s="390">
        <v>17</v>
      </c>
      <c r="B245" s="400" t="s">
        <v>414</v>
      </c>
      <c r="C245" s="398"/>
      <c r="D245" s="393"/>
      <c r="E245" s="482">
        <v>0</v>
      </c>
      <c r="F245" s="408"/>
      <c r="G245" s="482">
        <v>0</v>
      </c>
      <c r="H245" s="488"/>
      <c r="I245" s="397"/>
      <c r="J245" s="457"/>
    </row>
    <row r="246" spans="1:10" ht="12.75">
      <c r="A246" s="390">
        <v>18</v>
      </c>
      <c r="B246" s="404" t="s">
        <v>554</v>
      </c>
      <c r="C246" s="392" t="s">
        <v>1385</v>
      </c>
      <c r="D246" s="399">
        <v>250</v>
      </c>
      <c r="E246" s="482">
        <v>0</v>
      </c>
      <c r="F246" s="482">
        <v>0</v>
      </c>
      <c r="G246" s="482">
        <v>0</v>
      </c>
      <c r="H246" s="482">
        <v>0</v>
      </c>
      <c r="I246" s="489"/>
      <c r="J246" s="466"/>
    </row>
    <row r="247" spans="1:10" ht="12.75">
      <c r="A247" s="390">
        <v>19</v>
      </c>
      <c r="B247" s="404" t="s">
        <v>555</v>
      </c>
      <c r="C247" s="392" t="s">
        <v>1385</v>
      </c>
      <c r="D247" s="399">
        <v>800</v>
      </c>
      <c r="E247" s="482">
        <v>0</v>
      </c>
      <c r="F247" s="482">
        <v>0</v>
      </c>
      <c r="G247" s="482">
        <v>0</v>
      </c>
      <c r="H247" s="482">
        <v>0</v>
      </c>
      <c r="I247" s="489"/>
      <c r="J247" s="466"/>
    </row>
    <row r="248" spans="1:10" ht="12.75">
      <c r="A248" s="390">
        <v>20</v>
      </c>
      <c r="B248" s="404" t="s">
        <v>556</v>
      </c>
      <c r="C248" s="392" t="s">
        <v>1385</v>
      </c>
      <c r="D248" s="399">
        <v>800</v>
      </c>
      <c r="E248" s="482">
        <v>0</v>
      </c>
      <c r="F248" s="482">
        <v>0</v>
      </c>
      <c r="G248" s="482">
        <v>0</v>
      </c>
      <c r="H248" s="482">
        <v>0</v>
      </c>
      <c r="I248" s="489"/>
      <c r="J248" s="466"/>
    </row>
    <row r="249" spans="1:10" ht="25.5">
      <c r="A249" s="390">
        <v>21</v>
      </c>
      <c r="B249" s="391" t="s">
        <v>557</v>
      </c>
      <c r="C249" s="392" t="s">
        <v>1385</v>
      </c>
      <c r="D249" s="399">
        <v>800</v>
      </c>
      <c r="E249" s="482">
        <v>0</v>
      </c>
      <c r="F249" s="482">
        <v>0</v>
      </c>
      <c r="G249" s="482">
        <v>0</v>
      </c>
      <c r="H249" s="482">
        <v>0</v>
      </c>
      <c r="I249" s="442"/>
      <c r="J249" s="457"/>
    </row>
    <row r="250" spans="1:10" ht="12.75">
      <c r="A250" s="390">
        <v>22</v>
      </c>
      <c r="B250" s="404" t="s">
        <v>558</v>
      </c>
      <c r="C250" s="392" t="s">
        <v>1385</v>
      </c>
      <c r="D250" s="399">
        <v>800</v>
      </c>
      <c r="E250" s="482">
        <v>0</v>
      </c>
      <c r="F250" s="482">
        <v>0</v>
      </c>
      <c r="G250" s="482">
        <v>0</v>
      </c>
      <c r="H250" s="482">
        <v>0</v>
      </c>
      <c r="I250" s="397"/>
      <c r="J250" s="457"/>
    </row>
    <row r="251" spans="1:10" ht="12.75">
      <c r="A251" s="390">
        <v>23</v>
      </c>
      <c r="B251" s="404" t="s">
        <v>1241</v>
      </c>
      <c r="C251" s="392" t="s">
        <v>1385</v>
      </c>
      <c r="D251" s="399">
        <v>540</v>
      </c>
      <c r="E251" s="482">
        <v>0</v>
      </c>
      <c r="F251" s="482">
        <v>0</v>
      </c>
      <c r="G251" s="482">
        <v>0</v>
      </c>
      <c r="H251" s="482">
        <v>0</v>
      </c>
      <c r="I251" s="397"/>
      <c r="J251" s="457"/>
    </row>
    <row r="252" spans="1:10" ht="12.75">
      <c r="A252" s="390">
        <v>24</v>
      </c>
      <c r="B252" s="404" t="s">
        <v>1242</v>
      </c>
      <c r="C252" s="392" t="s">
        <v>1385</v>
      </c>
      <c r="D252" s="399">
        <v>250</v>
      </c>
      <c r="E252" s="482">
        <v>0</v>
      </c>
      <c r="F252" s="482">
        <v>0</v>
      </c>
      <c r="G252" s="482">
        <v>0</v>
      </c>
      <c r="H252" s="482">
        <v>0</v>
      </c>
      <c r="I252" s="397"/>
      <c r="J252" s="457"/>
    </row>
    <row r="253" spans="1:10" ht="12.75">
      <c r="A253" s="390">
        <v>25</v>
      </c>
      <c r="B253" s="404" t="s">
        <v>1243</v>
      </c>
      <c r="C253" s="392" t="s">
        <v>1385</v>
      </c>
      <c r="D253" s="399">
        <v>200</v>
      </c>
      <c r="E253" s="482">
        <v>0</v>
      </c>
      <c r="F253" s="482">
        <v>0</v>
      </c>
      <c r="G253" s="482">
        <v>0</v>
      </c>
      <c r="H253" s="482">
        <v>0</v>
      </c>
      <c r="I253" s="397"/>
      <c r="J253" s="457"/>
    </row>
    <row r="254" spans="1:10" ht="12.75">
      <c r="A254" s="390">
        <v>26</v>
      </c>
      <c r="B254" s="404" t="s">
        <v>559</v>
      </c>
      <c r="C254" s="392" t="s">
        <v>1385</v>
      </c>
      <c r="D254" s="399">
        <v>50</v>
      </c>
      <c r="E254" s="482">
        <v>0</v>
      </c>
      <c r="F254" s="482">
        <v>0</v>
      </c>
      <c r="G254" s="482">
        <v>0</v>
      </c>
      <c r="H254" s="482">
        <v>0</v>
      </c>
      <c r="I254" s="397"/>
      <c r="J254" s="457"/>
    </row>
    <row r="255" spans="1:10" ht="12.75">
      <c r="A255" s="390">
        <v>27</v>
      </c>
      <c r="B255" s="404" t="s">
        <v>441</v>
      </c>
      <c r="C255" s="392" t="s">
        <v>674</v>
      </c>
      <c r="D255" s="399">
        <v>40</v>
      </c>
      <c r="E255" s="482">
        <v>0</v>
      </c>
      <c r="F255" s="482">
        <v>0</v>
      </c>
      <c r="G255" s="482">
        <v>0</v>
      </c>
      <c r="H255" s="490" t="s">
        <v>1237</v>
      </c>
      <c r="I255" s="397"/>
      <c r="J255" s="457"/>
    </row>
    <row r="256" spans="1:10" ht="12.75">
      <c r="A256" s="390">
        <v>28</v>
      </c>
      <c r="B256" s="404" t="s">
        <v>560</v>
      </c>
      <c r="C256" s="392" t="s">
        <v>674</v>
      </c>
      <c r="D256" s="399">
        <v>5</v>
      </c>
      <c r="E256" s="482">
        <v>0</v>
      </c>
      <c r="F256" s="482">
        <v>0</v>
      </c>
      <c r="G256" s="482">
        <v>0</v>
      </c>
      <c r="H256" s="490" t="s">
        <v>1237</v>
      </c>
      <c r="I256" s="397"/>
      <c r="J256" s="457"/>
    </row>
    <row r="257" spans="1:10" ht="12.75">
      <c r="A257" s="390">
        <v>29</v>
      </c>
      <c r="B257" s="404" t="s">
        <v>1247</v>
      </c>
      <c r="C257" s="392" t="s">
        <v>1249</v>
      </c>
      <c r="D257" s="399">
        <v>2</v>
      </c>
      <c r="E257" s="482">
        <v>0</v>
      </c>
      <c r="F257" s="482">
        <v>0</v>
      </c>
      <c r="G257" s="482">
        <v>0</v>
      </c>
      <c r="H257" s="490">
        <v>0</v>
      </c>
      <c r="I257" s="397"/>
      <c r="J257" s="457"/>
    </row>
    <row r="258" spans="1:10" ht="12.75">
      <c r="A258" s="390">
        <v>30</v>
      </c>
      <c r="B258" s="404" t="s">
        <v>1248</v>
      </c>
      <c r="C258" s="392" t="s">
        <v>1249</v>
      </c>
      <c r="D258" s="399">
        <v>2</v>
      </c>
      <c r="E258" s="482">
        <v>0</v>
      </c>
      <c r="F258" s="482">
        <v>0</v>
      </c>
      <c r="G258" s="482">
        <v>0</v>
      </c>
      <c r="H258" s="482">
        <v>0</v>
      </c>
      <c r="I258" s="397"/>
      <c r="J258" s="457"/>
    </row>
    <row r="259" spans="1:10" ht="12.75">
      <c r="A259" s="390">
        <v>31</v>
      </c>
      <c r="B259" s="404" t="s">
        <v>1250</v>
      </c>
      <c r="C259" s="392" t="s">
        <v>1385</v>
      </c>
      <c r="D259" s="399">
        <v>120</v>
      </c>
      <c r="E259" s="482">
        <v>0</v>
      </c>
      <c r="F259" s="401" t="s">
        <v>1237</v>
      </c>
      <c r="G259" s="482">
        <v>0</v>
      </c>
      <c r="H259" s="482">
        <v>0</v>
      </c>
      <c r="I259" s="397"/>
      <c r="J259" s="457"/>
    </row>
    <row r="260" spans="1:10" ht="12.75">
      <c r="A260" s="390">
        <v>32</v>
      </c>
      <c r="B260" s="404" t="s">
        <v>1251</v>
      </c>
      <c r="C260" s="392" t="s">
        <v>1385</v>
      </c>
      <c r="D260" s="399">
        <v>100</v>
      </c>
      <c r="E260" s="482">
        <v>0</v>
      </c>
      <c r="F260" s="401" t="s">
        <v>1237</v>
      </c>
      <c r="G260" s="482">
        <v>0</v>
      </c>
      <c r="H260" s="482">
        <v>0</v>
      </c>
      <c r="I260" s="397"/>
      <c r="J260" s="457"/>
    </row>
    <row r="261" spans="1:10" ht="12.75">
      <c r="A261" s="390">
        <v>33</v>
      </c>
      <c r="B261" s="404" t="s">
        <v>1252</v>
      </c>
      <c r="C261" s="392" t="s">
        <v>1385</v>
      </c>
      <c r="D261" s="399">
        <v>20</v>
      </c>
      <c r="E261" s="482">
        <v>0</v>
      </c>
      <c r="F261" s="401" t="s">
        <v>1237</v>
      </c>
      <c r="G261" s="482">
        <v>0</v>
      </c>
      <c r="H261" s="482">
        <v>0</v>
      </c>
      <c r="I261" s="397"/>
      <c r="J261" s="457"/>
    </row>
    <row r="262" spans="1:10" ht="12.75">
      <c r="A262" s="390">
        <v>34</v>
      </c>
      <c r="B262" s="391" t="s">
        <v>442</v>
      </c>
      <c r="C262" s="392" t="s">
        <v>674</v>
      </c>
      <c r="D262" s="399">
        <v>15</v>
      </c>
      <c r="E262" s="482">
        <v>0</v>
      </c>
      <c r="F262" s="401" t="s">
        <v>1237</v>
      </c>
      <c r="G262" s="482">
        <v>0</v>
      </c>
      <c r="H262" s="482">
        <v>0</v>
      </c>
      <c r="I262" s="397"/>
      <c r="J262" s="457"/>
    </row>
    <row r="263" spans="1:10" ht="12.75">
      <c r="A263" s="390">
        <v>35</v>
      </c>
      <c r="B263" s="404" t="s">
        <v>1257</v>
      </c>
      <c r="C263" s="392" t="s">
        <v>1523</v>
      </c>
      <c r="D263" s="399">
        <v>25</v>
      </c>
      <c r="E263" s="482">
        <v>0</v>
      </c>
      <c r="F263" s="401" t="s">
        <v>1237</v>
      </c>
      <c r="G263" s="482">
        <v>0</v>
      </c>
      <c r="H263" s="482">
        <v>0</v>
      </c>
      <c r="I263" s="397"/>
      <c r="J263" s="457"/>
    </row>
    <row r="264" spans="1:10" ht="12.75">
      <c r="A264" s="390">
        <v>36</v>
      </c>
      <c r="B264" s="404" t="s">
        <v>1258</v>
      </c>
      <c r="C264" s="392" t="s">
        <v>1523</v>
      </c>
      <c r="D264" s="399">
        <v>12</v>
      </c>
      <c r="E264" s="482">
        <v>0</v>
      </c>
      <c r="F264" s="401" t="s">
        <v>1237</v>
      </c>
      <c r="G264" s="482">
        <v>0</v>
      </c>
      <c r="H264" s="482">
        <v>0</v>
      </c>
      <c r="I264" s="397"/>
      <c r="J264" s="457"/>
    </row>
    <row r="265" spans="1:10" ht="12.75">
      <c r="A265" s="390">
        <v>37</v>
      </c>
      <c r="B265" s="404" t="s">
        <v>1261</v>
      </c>
      <c r="C265" s="392" t="s">
        <v>677</v>
      </c>
      <c r="D265" s="399">
        <v>1</v>
      </c>
      <c r="E265" s="482">
        <v>0</v>
      </c>
      <c r="F265" s="401" t="s">
        <v>1237</v>
      </c>
      <c r="G265" s="482">
        <v>0</v>
      </c>
      <c r="H265" s="482">
        <v>0</v>
      </c>
      <c r="I265" s="397"/>
      <c r="J265" s="457"/>
    </row>
    <row r="266" spans="1:10" ht="12.75">
      <c r="A266" s="390">
        <v>38</v>
      </c>
      <c r="B266" s="391" t="s">
        <v>1254</v>
      </c>
      <c r="C266" s="392" t="s">
        <v>1523</v>
      </c>
      <c r="D266" s="399">
        <v>40</v>
      </c>
      <c r="E266" s="482">
        <v>0</v>
      </c>
      <c r="F266" s="401" t="s">
        <v>1237</v>
      </c>
      <c r="G266" s="482">
        <v>0</v>
      </c>
      <c r="H266" s="482">
        <v>0</v>
      </c>
      <c r="I266" s="397"/>
      <c r="J266" s="457"/>
    </row>
    <row r="267" spans="1:10" ht="12.75">
      <c r="A267" s="390">
        <v>39</v>
      </c>
      <c r="B267" s="404" t="s">
        <v>1259</v>
      </c>
      <c r="C267" s="392" t="s">
        <v>1523</v>
      </c>
      <c r="D267" s="399">
        <v>8</v>
      </c>
      <c r="E267" s="482">
        <v>0</v>
      </c>
      <c r="F267" s="401" t="s">
        <v>1237</v>
      </c>
      <c r="G267" s="482">
        <v>0</v>
      </c>
      <c r="H267" s="482">
        <v>0</v>
      </c>
      <c r="I267" s="397"/>
      <c r="J267" s="457"/>
    </row>
    <row r="268" spans="1:10" ht="12.75">
      <c r="A268" s="390">
        <v>40</v>
      </c>
      <c r="B268" s="404" t="s">
        <v>1260</v>
      </c>
      <c r="C268" s="392" t="s">
        <v>1523</v>
      </c>
      <c r="D268" s="399">
        <v>5</v>
      </c>
      <c r="E268" s="482">
        <v>0</v>
      </c>
      <c r="F268" s="401" t="s">
        <v>1237</v>
      </c>
      <c r="G268" s="482">
        <v>0</v>
      </c>
      <c r="H268" s="482">
        <v>0</v>
      </c>
      <c r="I268" s="397"/>
      <c r="J268" s="457"/>
    </row>
    <row r="269" spans="1:10" ht="13.5" thickBot="1">
      <c r="A269" s="390">
        <v>41</v>
      </c>
      <c r="B269" s="491" t="s">
        <v>1264</v>
      </c>
      <c r="C269" s="492" t="s">
        <v>674</v>
      </c>
      <c r="D269" s="493">
        <v>1</v>
      </c>
      <c r="E269" s="482">
        <v>0</v>
      </c>
      <c r="F269" s="494">
        <v>0</v>
      </c>
      <c r="G269" s="494"/>
      <c r="H269" s="495" t="s">
        <v>1237</v>
      </c>
      <c r="I269" s="407"/>
      <c r="J269" s="444"/>
    </row>
    <row r="270" spans="1:10" ht="13.5" thickBot="1">
      <c r="A270" s="433"/>
      <c r="B270" s="434"/>
      <c r="C270" s="434"/>
      <c r="D270" s="435"/>
      <c r="E270" s="436"/>
      <c r="F270" s="436">
        <v>0</v>
      </c>
      <c r="G270" s="436"/>
      <c r="H270" s="436">
        <v>0</v>
      </c>
      <c r="I270" s="496"/>
      <c r="J270" s="454"/>
    </row>
    <row r="273" ht="20.25">
      <c r="A273" s="421" t="s">
        <v>589</v>
      </c>
    </row>
    <row r="274" spans="1:8" s="352" customFormat="1" ht="13.5" thickBot="1">
      <c r="A274" s="551" t="s">
        <v>180</v>
      </c>
      <c r="B274" s="552"/>
      <c r="C274" s="552"/>
      <c r="D274" s="552"/>
      <c r="E274" s="552"/>
      <c r="F274" s="552"/>
      <c r="G274" s="552"/>
      <c r="H274" s="552"/>
    </row>
    <row r="275" spans="1:9" s="352" customFormat="1" ht="12.75">
      <c r="A275" s="497" t="s">
        <v>181</v>
      </c>
      <c r="B275" s="498" t="s">
        <v>182</v>
      </c>
      <c r="C275" s="498" t="s">
        <v>183</v>
      </c>
      <c r="D275" s="499" t="s">
        <v>184</v>
      </c>
      <c r="E275" s="553" t="s">
        <v>185</v>
      </c>
      <c r="F275" s="554"/>
      <c r="G275" s="554"/>
      <c r="H275" s="554"/>
      <c r="I275" s="500" t="s">
        <v>561</v>
      </c>
    </row>
    <row r="276" spans="1:9" s="352" customFormat="1" ht="13.5" thickBot="1">
      <c r="A276" s="438" t="s">
        <v>186</v>
      </c>
      <c r="B276" s="379"/>
      <c r="C276" s="379" t="s">
        <v>187</v>
      </c>
      <c r="D276" s="380" t="s">
        <v>186</v>
      </c>
      <c r="E276" s="381" t="s">
        <v>188</v>
      </c>
      <c r="F276" s="381" t="s">
        <v>887</v>
      </c>
      <c r="G276" s="381" t="s">
        <v>188</v>
      </c>
      <c r="H276" s="381" t="s">
        <v>927</v>
      </c>
      <c r="I276" s="453"/>
    </row>
    <row r="277" spans="1:9" s="352" customFormat="1" ht="13.5" thickBot="1">
      <c r="A277" s="543" t="s">
        <v>167</v>
      </c>
      <c r="B277" s="540"/>
      <c r="C277" s="540"/>
      <c r="D277" s="540"/>
      <c r="E277" s="540"/>
      <c r="F277" s="540"/>
      <c r="G277" s="540"/>
      <c r="H277" s="540"/>
      <c r="I277" s="358"/>
    </row>
    <row r="278" spans="1:9" s="352" customFormat="1" ht="12.75">
      <c r="A278" s="501"/>
      <c r="B278" s="502" t="s">
        <v>562</v>
      </c>
      <c r="C278" s="503"/>
      <c r="D278" s="504"/>
      <c r="E278" s="505"/>
      <c r="F278" s="505"/>
      <c r="G278" s="506"/>
      <c r="H278" s="507"/>
      <c r="I278" s="455"/>
    </row>
    <row r="279" spans="1:9" s="352" customFormat="1" ht="12.75">
      <c r="A279" s="508">
        <v>1</v>
      </c>
      <c r="B279" s="391" t="s">
        <v>563</v>
      </c>
      <c r="C279" s="392" t="s">
        <v>674</v>
      </c>
      <c r="D279" s="393">
        <v>30</v>
      </c>
      <c r="E279" s="401">
        <v>0</v>
      </c>
      <c r="F279" s="401">
        <v>0</v>
      </c>
      <c r="G279" s="401">
        <v>0</v>
      </c>
      <c r="H279" s="401">
        <v>0</v>
      </c>
      <c r="I279" s="509" t="s">
        <v>564</v>
      </c>
    </row>
    <row r="280" spans="1:9" s="352" customFormat="1" ht="12.75">
      <c r="A280" s="508">
        <v>2</v>
      </c>
      <c r="B280" s="391" t="s">
        <v>565</v>
      </c>
      <c r="C280" s="392" t="s">
        <v>674</v>
      </c>
      <c r="D280" s="393">
        <v>30</v>
      </c>
      <c r="E280" s="401">
        <v>0</v>
      </c>
      <c r="F280" s="401">
        <v>0</v>
      </c>
      <c r="G280" s="401">
        <v>0</v>
      </c>
      <c r="H280" s="401">
        <v>0</v>
      </c>
      <c r="I280" s="509" t="s">
        <v>564</v>
      </c>
    </row>
    <row r="281" spans="1:9" s="352" customFormat="1" ht="12.75">
      <c r="A281" s="508">
        <v>3</v>
      </c>
      <c r="B281" s="391" t="s">
        <v>566</v>
      </c>
      <c r="C281" s="392" t="s">
        <v>674</v>
      </c>
      <c r="D281" s="393">
        <v>8</v>
      </c>
      <c r="E281" s="401">
        <v>0</v>
      </c>
      <c r="F281" s="401">
        <v>0</v>
      </c>
      <c r="G281" s="401">
        <v>0</v>
      </c>
      <c r="H281" s="401">
        <v>0</v>
      </c>
      <c r="I281" s="510" t="s">
        <v>567</v>
      </c>
    </row>
    <row r="282" spans="1:9" s="352" customFormat="1" ht="25.5">
      <c r="A282" s="508">
        <v>4</v>
      </c>
      <c r="B282" s="391" t="s">
        <v>568</v>
      </c>
      <c r="C282" s="392" t="s">
        <v>674</v>
      </c>
      <c r="D282" s="393">
        <v>15</v>
      </c>
      <c r="E282" s="401">
        <v>0</v>
      </c>
      <c r="F282" s="401">
        <v>0</v>
      </c>
      <c r="G282" s="401">
        <v>0</v>
      </c>
      <c r="H282" s="401">
        <v>0</v>
      </c>
      <c r="I282" s="510"/>
    </row>
    <row r="283" spans="1:9" s="352" customFormat="1" ht="25.5">
      <c r="A283" s="508">
        <v>5</v>
      </c>
      <c r="B283" s="391" t="s">
        <v>569</v>
      </c>
      <c r="C283" s="392" t="s">
        <v>674</v>
      </c>
      <c r="D283" s="393">
        <v>1</v>
      </c>
      <c r="E283" s="401">
        <v>0</v>
      </c>
      <c r="F283" s="401">
        <v>0</v>
      </c>
      <c r="G283" s="401">
        <v>0</v>
      </c>
      <c r="H283" s="401">
        <v>0</v>
      </c>
      <c r="I283" s="510" t="s">
        <v>570</v>
      </c>
    </row>
    <row r="284" spans="1:9" s="352" customFormat="1" ht="12.75">
      <c r="A284" s="508">
        <v>6</v>
      </c>
      <c r="B284" s="391" t="s">
        <v>571</v>
      </c>
      <c r="C284" s="392" t="s">
        <v>674</v>
      </c>
      <c r="D284" s="393">
        <v>1</v>
      </c>
      <c r="E284" s="401">
        <v>0</v>
      </c>
      <c r="F284" s="401">
        <v>0</v>
      </c>
      <c r="G284" s="401">
        <v>0</v>
      </c>
      <c r="H284" s="401">
        <v>0</v>
      </c>
      <c r="I284" s="510" t="s">
        <v>572</v>
      </c>
    </row>
    <row r="285" spans="1:9" s="352" customFormat="1" ht="12.75">
      <c r="A285" s="508">
        <v>7</v>
      </c>
      <c r="B285" s="391" t="s">
        <v>573</v>
      </c>
      <c r="C285" s="392" t="s">
        <v>674</v>
      </c>
      <c r="D285" s="393">
        <v>3</v>
      </c>
      <c r="E285" s="401">
        <v>0</v>
      </c>
      <c r="F285" s="401">
        <v>0</v>
      </c>
      <c r="G285" s="401">
        <v>0</v>
      </c>
      <c r="H285" s="401">
        <v>0</v>
      </c>
      <c r="I285" s="510" t="s">
        <v>574</v>
      </c>
    </row>
    <row r="286" spans="1:9" s="352" customFormat="1" ht="12.75">
      <c r="A286" s="508">
        <v>8</v>
      </c>
      <c r="B286" s="391" t="s">
        <v>575</v>
      </c>
      <c r="C286" s="392" t="s">
        <v>674</v>
      </c>
      <c r="D286" s="393">
        <v>3</v>
      </c>
      <c r="E286" s="401">
        <v>0</v>
      </c>
      <c r="F286" s="401">
        <v>0</v>
      </c>
      <c r="G286" s="401">
        <v>0</v>
      </c>
      <c r="H286" s="401">
        <v>0</v>
      </c>
      <c r="I286" s="510" t="s">
        <v>576</v>
      </c>
    </row>
    <row r="287" spans="1:9" s="352" customFormat="1" ht="12.75">
      <c r="A287" s="508">
        <v>9</v>
      </c>
      <c r="B287" s="391" t="s">
        <v>577</v>
      </c>
      <c r="C287" s="392" t="s">
        <v>674</v>
      </c>
      <c r="D287" s="393">
        <v>3</v>
      </c>
      <c r="E287" s="401">
        <v>0</v>
      </c>
      <c r="F287" s="401">
        <v>0</v>
      </c>
      <c r="G287" s="401">
        <v>0</v>
      </c>
      <c r="H287" s="401">
        <v>0</v>
      </c>
      <c r="I287" s="510" t="s">
        <v>578</v>
      </c>
    </row>
    <row r="288" spans="1:9" s="352" customFormat="1" ht="12.75">
      <c r="A288" s="508">
        <v>10</v>
      </c>
      <c r="B288" s="391" t="s">
        <v>579</v>
      </c>
      <c r="C288" s="392" t="s">
        <v>674</v>
      </c>
      <c r="D288" s="399">
        <v>30</v>
      </c>
      <c r="E288" s="401">
        <v>0</v>
      </c>
      <c r="F288" s="401">
        <v>0</v>
      </c>
      <c r="G288" s="401">
        <v>0</v>
      </c>
      <c r="H288" s="401">
        <v>0</v>
      </c>
      <c r="I288" s="509" t="s">
        <v>580</v>
      </c>
    </row>
    <row r="289" spans="1:9" s="352" customFormat="1" ht="12.75">
      <c r="A289" s="508">
        <v>11</v>
      </c>
      <c r="B289" s="391" t="s">
        <v>581</v>
      </c>
      <c r="C289" s="396" t="s">
        <v>674</v>
      </c>
      <c r="D289" s="399">
        <v>30</v>
      </c>
      <c r="E289" s="401">
        <v>0</v>
      </c>
      <c r="F289" s="401">
        <v>0</v>
      </c>
      <c r="G289" s="401">
        <v>0</v>
      </c>
      <c r="H289" s="401">
        <v>0</v>
      </c>
      <c r="I289" s="509" t="s">
        <v>582</v>
      </c>
    </row>
    <row r="290" spans="1:9" s="352" customFormat="1" ht="12.75">
      <c r="A290" s="508">
        <v>12</v>
      </c>
      <c r="B290" s="391" t="s">
        <v>583</v>
      </c>
      <c r="C290" s="396" t="s">
        <v>674</v>
      </c>
      <c r="D290" s="399">
        <v>48</v>
      </c>
      <c r="E290" s="401">
        <v>0</v>
      </c>
      <c r="F290" s="401">
        <v>0</v>
      </c>
      <c r="G290" s="401">
        <v>0</v>
      </c>
      <c r="H290" s="401">
        <v>0</v>
      </c>
      <c r="I290" s="509" t="s">
        <v>584</v>
      </c>
    </row>
    <row r="291" spans="1:9" s="352" customFormat="1" ht="25.5">
      <c r="A291" s="508">
        <v>13</v>
      </c>
      <c r="B291" s="391" t="s">
        <v>585</v>
      </c>
      <c r="C291" s="360" t="s">
        <v>674</v>
      </c>
      <c r="D291" s="399">
        <v>54</v>
      </c>
      <c r="E291" s="401">
        <v>0</v>
      </c>
      <c r="F291" s="401">
        <v>0</v>
      </c>
      <c r="G291" s="401">
        <v>0</v>
      </c>
      <c r="H291" s="401">
        <v>0</v>
      </c>
      <c r="I291" s="509" t="s">
        <v>586</v>
      </c>
    </row>
    <row r="292" spans="1:9" s="352" customFormat="1" ht="12.75">
      <c r="A292" s="508">
        <v>14</v>
      </c>
      <c r="B292" s="391" t="s">
        <v>587</v>
      </c>
      <c r="C292" s="396" t="s">
        <v>674</v>
      </c>
      <c r="D292" s="399">
        <v>48</v>
      </c>
      <c r="E292" s="401">
        <v>0</v>
      </c>
      <c r="F292" s="401">
        <v>0</v>
      </c>
      <c r="G292" s="401">
        <v>0</v>
      </c>
      <c r="H292" s="401">
        <v>0</v>
      </c>
      <c r="I292" s="509" t="s">
        <v>588</v>
      </c>
    </row>
    <row r="293" spans="1:9" s="352" customFormat="1" ht="12.75">
      <c r="A293" s="508">
        <v>15</v>
      </c>
      <c r="B293" s="391" t="s">
        <v>1254</v>
      </c>
      <c r="C293" s="392" t="s">
        <v>1523</v>
      </c>
      <c r="D293" s="403">
        <v>30</v>
      </c>
      <c r="E293" s="401">
        <v>0</v>
      </c>
      <c r="F293" s="401" t="s">
        <v>1237</v>
      </c>
      <c r="G293" s="394">
        <v>0</v>
      </c>
      <c r="H293" s="402">
        <v>0</v>
      </c>
      <c r="I293" s="511"/>
    </row>
    <row r="294" spans="1:9" s="352" customFormat="1" ht="13.5" thickBot="1">
      <c r="A294" s="512">
        <v>16</v>
      </c>
      <c r="B294" s="410" t="s">
        <v>1264</v>
      </c>
      <c r="C294" s="411" t="s">
        <v>674</v>
      </c>
      <c r="D294" s="412">
        <v>1</v>
      </c>
      <c r="E294" s="401">
        <v>0</v>
      </c>
      <c r="F294" s="446">
        <v>0</v>
      </c>
      <c r="G294" s="413"/>
      <c r="H294" s="447" t="s">
        <v>1237</v>
      </c>
      <c r="I294" s="444"/>
    </row>
    <row r="295" spans="1:9" s="352" customFormat="1" ht="13.5" thickBot="1">
      <c r="A295" s="513" t="s">
        <v>1265</v>
      </c>
      <c r="B295" s="434"/>
      <c r="C295" s="434"/>
      <c r="D295" s="435"/>
      <c r="E295" s="436"/>
      <c r="F295" s="436">
        <v>0</v>
      </c>
      <c r="G295" s="514"/>
      <c r="H295" s="515">
        <v>0</v>
      </c>
      <c r="I295" s="454"/>
    </row>
  </sheetData>
  <mergeCells count="17">
    <mergeCell ref="A227:J227"/>
    <mergeCell ref="A274:H274"/>
    <mergeCell ref="E275:H275"/>
    <mergeCell ref="A277:H277"/>
    <mergeCell ref="E178:N178"/>
    <mergeCell ref="A180:N180"/>
    <mergeCell ref="A224:J224"/>
    <mergeCell ref="E225:I225"/>
    <mergeCell ref="J225:J226"/>
    <mergeCell ref="A85:H85"/>
    <mergeCell ref="E86:H86"/>
    <mergeCell ref="A88:H88"/>
    <mergeCell ref="A177:N177"/>
    <mergeCell ref="A4:H4"/>
    <mergeCell ref="A31:M31"/>
    <mergeCell ref="E32:M32"/>
    <mergeCell ref="A34:M3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sterbova</cp:lastModifiedBy>
  <cp:lastPrinted>2009-04-14T15:27:42Z</cp:lastPrinted>
  <dcterms:created xsi:type="dcterms:W3CDTF">2008-11-07T09:57:47Z</dcterms:created>
  <dcterms:modified xsi:type="dcterms:W3CDTF">2009-07-13T06:52:53Z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