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195" activeTab="0"/>
  </bookViews>
  <sheets>
    <sheet name="celkovy prehled" sheetId="1" r:id="rId1"/>
    <sheet name="dt1" sheetId="2" r:id="rId2"/>
    <sheet name="dt2" sheetId="3" r:id="rId3"/>
    <sheet name="dt3" sheetId="4" r:id="rId4"/>
    <sheet name="dt5" sheetId="5" r:id="rId5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<sst xmlns="http://schemas.openxmlformats.org/spreadsheetml/2006/main" count="657" uniqueCount="482">
  <si>
    <t>ORP</t>
  </si>
  <si>
    <t>Dvůr Králové nad Labem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</si>
  <si>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</si>
  <si>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</si>
  <si>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</si>
  <si>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</si>
  <si>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</si>
  <si>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</si>
  <si>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</si>
  <si>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</si>
  <si>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</si>
  <si>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POV/2010/104/DK/INV</t>
  </si>
  <si>
    <t>Mostek</t>
  </si>
  <si>
    <t>Hasičská zbrojnice Mostek č.p.17-odstranění vlhkosti zdiva</t>
  </si>
  <si>
    <t>POV/2010/201/DK/NEINV</t>
  </si>
  <si>
    <t>Doubravice</t>
  </si>
  <si>
    <t>Oprava MK "Sádovská" v obci Doubravice</t>
  </si>
  <si>
    <t>POV/2010/203/DK/INV</t>
  </si>
  <si>
    <t>Nemojov</t>
  </si>
  <si>
    <t>Starobucké Debrné-veřejné osvětlení</t>
  </si>
  <si>
    <t>POV2010/101/BR</t>
  </si>
  <si>
    <t>Revitalizace objektu č.p.71</t>
  </si>
  <si>
    <t>POV2010/102/BR</t>
  </si>
  <si>
    <t>Rekonstrukce budovy Obecního úřadu</t>
  </si>
  <si>
    <t>POV2010/103/BR</t>
  </si>
  <si>
    <t>Broumov</t>
  </si>
  <si>
    <t>POV2010/201/BR</t>
  </si>
  <si>
    <t>Otovice</t>
  </si>
  <si>
    <t>Oprava místní komunikace</t>
  </si>
  <si>
    <t>Šonov</t>
  </si>
  <si>
    <t>POV/2010/101/DO/INV.</t>
  </si>
  <si>
    <t>Bačetín</t>
  </si>
  <si>
    <t>Rekonstrukce veřejného rozhlasu</t>
  </si>
  <si>
    <t>POV/2010/102/DO/INV.</t>
  </si>
  <si>
    <t>Mokré</t>
  </si>
  <si>
    <t>Rekonstrukce budovy obecního úřadu Mokré</t>
  </si>
  <si>
    <t>POV/2010/104/DO/NEINV.</t>
  </si>
  <si>
    <t>Rohenice</t>
  </si>
  <si>
    <t>Nákup nového nábytku pro obecní "Mateřskou školu", zateplení stropu MŠ</t>
  </si>
  <si>
    <t>Dobruška</t>
  </si>
  <si>
    <t>POV/2010/201/DO/NEINV.</t>
  </si>
  <si>
    <t>Bohdašín</t>
  </si>
  <si>
    <t>Oprava místní obecní komunikace na parcelách 1020/1 a 1017/1</t>
  </si>
  <si>
    <t>POV/2010/202/DO/NEINV.</t>
  </si>
  <si>
    <t>České Meziříčí</t>
  </si>
  <si>
    <t>Ozelenění volných ploch v obci</t>
  </si>
  <si>
    <t>POV/2010/203/DO/NEINV.</t>
  </si>
  <si>
    <t>Chlístov</t>
  </si>
  <si>
    <t>Oprava místní komunikace Chlístov směr Spy</t>
  </si>
  <si>
    <t>POV/2010/204/DO/INV.</t>
  </si>
  <si>
    <t>Kounov</t>
  </si>
  <si>
    <t>Rekonstrukce - obnova veřejného osvětlení v místní části Šediviny</t>
  </si>
  <si>
    <t>POV/2010/206/DO/NEINV.</t>
  </si>
  <si>
    <t>Očelice</t>
  </si>
  <si>
    <t>Oprava chodníku v Očelicích</t>
  </si>
  <si>
    <t>POV/2010/207/DO/NEINV.</t>
  </si>
  <si>
    <t>Ohnišov</t>
  </si>
  <si>
    <t>Oprava asfaltového povrchu "U Poláčkova rybníka" od silnice III/29854 po místní komunikaci</t>
  </si>
  <si>
    <t>POV/2010/208/DO/NEINV.</t>
  </si>
  <si>
    <t>Přepychy</t>
  </si>
  <si>
    <t>Oprava rybníku sv. Jána v obci Přepychy</t>
  </si>
  <si>
    <t>POV/2010/210/DO/INV.</t>
  </si>
  <si>
    <t xml:space="preserve">Sněžné </t>
  </si>
  <si>
    <t>Rekonstrukce orientačního osvětlení</t>
  </si>
  <si>
    <t>POV2010/301/DO/INV.</t>
  </si>
  <si>
    <t>DSO Region Orlické hory</t>
  </si>
  <si>
    <t>Zvýšení bezpečnosti v obcích DSO Region Orlické hory II</t>
  </si>
  <si>
    <t>POV2010/101/HK/NEINV</t>
  </si>
  <si>
    <t>Boharyně</t>
  </si>
  <si>
    <t>Výměna vrat a oken v hasičské zbrojnici v Boharyni</t>
  </si>
  <si>
    <t>POV2010/102/HK/NEINV</t>
  </si>
  <si>
    <t>Čistěves</t>
  </si>
  <si>
    <t xml:space="preserve">Oprava "Hasičské zbrojnice" </t>
  </si>
  <si>
    <t>POV2010/103/HK/INV</t>
  </si>
  <si>
    <t>Hněvčeves</t>
  </si>
  <si>
    <t>Rekonstrukce sociálního zařízení ve víceúčelové hale</t>
  </si>
  <si>
    <t>POV2010/104/HKNE/INV</t>
  </si>
  <si>
    <t>Hrádek</t>
  </si>
  <si>
    <t>Oprava sakrálních památek včetně úprav jejich okolí</t>
  </si>
  <si>
    <t>POV2010/105/HK/INV</t>
  </si>
  <si>
    <t>Jeníkovice</t>
  </si>
  <si>
    <t>Rekonstrukce a stavební úpravy budovy Obecního úřadu a Mateřské školy Jeníkovice</t>
  </si>
  <si>
    <t>POV2010/106/HK/NEINV</t>
  </si>
  <si>
    <t>Káranice</t>
  </si>
  <si>
    <t>Objekt pro volnočasé aktivity mládeže</t>
  </si>
  <si>
    <t>POV2010/107/HK/NEINV</t>
  </si>
  <si>
    <t>Kratonohy</t>
  </si>
  <si>
    <t xml:space="preserve">„MŠ KRATONOHY –  3. ETAPA- snížení stropu ve II. třídě včetně instalace nového osvětlení, v obou třídách - výměna oken vč. zateplení jihovýchodní fasády, výměna podlahové krytiny </t>
  </si>
  <si>
    <t>POV2010/109/HK/INV</t>
  </si>
  <si>
    <t>Neděliště</t>
  </si>
  <si>
    <t>Výstavba hřiště na plážový volejbal</t>
  </si>
  <si>
    <t>POV2010/110/HK/INV/NEINV</t>
  </si>
  <si>
    <t>Osice</t>
  </si>
  <si>
    <t>Výstavba a obnova dětských hřišť - Osice Trávník a Polizy</t>
  </si>
  <si>
    <t>POV2010/112/HK/NEINV</t>
  </si>
  <si>
    <t>Račice nad Trotinou</t>
  </si>
  <si>
    <t>Výměna oken a oprava fasády na budově č.p. 44 v Račicích nad Trotinou</t>
  </si>
  <si>
    <t>POV2010/113/HK/NEINV</t>
  </si>
  <si>
    <t>Roudnice</t>
  </si>
  <si>
    <t>Roudnické zvony</t>
  </si>
  <si>
    <t>POV2010/115/HK/NEINV</t>
  </si>
  <si>
    <t>Stračov</t>
  </si>
  <si>
    <t xml:space="preserve">Dětské hřiště a sportovní zázemí pro hasičské soutěže </t>
  </si>
  <si>
    <t>POV2010/116/HK/NEINV</t>
  </si>
  <si>
    <t>Těchlovice</t>
  </si>
  <si>
    <t>Oprava hasičské zbrojnice</t>
  </si>
  <si>
    <t>POV2010/117/HK/NEINV</t>
  </si>
  <si>
    <t>Všestary</t>
  </si>
  <si>
    <t>Oprava pláště hřbitovního domku ve Všestarech</t>
  </si>
  <si>
    <t>POV2010/118/HK/NEINV</t>
  </si>
  <si>
    <t>Vysoká nad Labem</t>
  </si>
  <si>
    <t>Izolace zemní vlhkosti budovy MŠ Vysoká nad Labem</t>
  </si>
  <si>
    <t>Hradec Králové</t>
  </si>
  <si>
    <t>POV2010/201/HK/INV</t>
  </si>
  <si>
    <t>Dobřenice</t>
  </si>
  <si>
    <t>Přístřešky u autobusových zastávek při silnici 323/II v obci Dobřenice</t>
  </si>
  <si>
    <t>POV2010/202/HK/INV</t>
  </si>
  <si>
    <t>Dohalice</t>
  </si>
  <si>
    <t>Výstavba chodníku k zastávce ČD včetně veřejného osvětlení</t>
  </si>
  <si>
    <t>POV2010/203/HK/NEINV</t>
  </si>
  <si>
    <t>Dolní Přím</t>
  </si>
  <si>
    <t>Oprava chodníku na Dolním Přímě v délce 195 m</t>
  </si>
  <si>
    <t>POV2010/204/HK/NEINV</t>
  </si>
  <si>
    <t>Jílovice</t>
  </si>
  <si>
    <t>Oprava chodníků a vjezdů ve středu obce Jílovice</t>
  </si>
  <si>
    <t>POV2010/205/HK/INV</t>
  </si>
  <si>
    <t>Kunčice</t>
  </si>
  <si>
    <t>Chodníky podél státní silnice II/323, Kunčice</t>
  </si>
  <si>
    <t>POV2010/206/HK/NEINV</t>
  </si>
  <si>
    <t>Ledce</t>
  </si>
  <si>
    <t>Oprava chodníků - III. etapa</t>
  </si>
  <si>
    <t>POV2010/207/HK/NEINV</t>
  </si>
  <si>
    <t xml:space="preserve">Lovčice </t>
  </si>
  <si>
    <t>Nutné opravy komunikací v obci Lovčice</t>
  </si>
  <si>
    <t>POV2010/208/HK/NEINV</t>
  </si>
  <si>
    <t>Lužany</t>
  </si>
  <si>
    <t>Oprava komunikací v obci Lužany 2010</t>
  </si>
  <si>
    <t>POV2010/209/HK/NEINV</t>
  </si>
  <si>
    <t>Mokrovousy</t>
  </si>
  <si>
    <t>Výsadba zeleně a úprava chodníků v Mokrovousích</t>
  </si>
  <si>
    <t>POV2010/210/HK/NEINV</t>
  </si>
  <si>
    <t>Převýšov</t>
  </si>
  <si>
    <t>Oprava místní komunikace a chodníků v Převýšově</t>
  </si>
  <si>
    <t>POV2010/213/HK/NEINV</t>
  </si>
  <si>
    <t>Výrava</t>
  </si>
  <si>
    <t>Rekonstrukce a oprava vodní plochy (požární nádrže), obnovu a zřízení veřejné zeleně (obecního parku) v okolí vodní plochy</t>
  </si>
  <si>
    <t>POV2010/301/HK/INV/NEINV</t>
  </si>
  <si>
    <t>Černilovsko</t>
  </si>
  <si>
    <t>Partnerství a spolupráce v Mikroregionu Černilovsko</t>
  </si>
  <si>
    <t>POV2010/302/HK/INV/NEINV</t>
  </si>
  <si>
    <t>Nechanicko</t>
  </si>
  <si>
    <t xml:space="preserve">Společně a bezpečně pro občany mikroregionu </t>
  </si>
  <si>
    <t>POV2010/303/HK/NEINV</t>
  </si>
  <si>
    <t>Obce PZ 1866</t>
  </si>
  <si>
    <t>Propagace a informovanost Mikroregionu obcí Památkové zóny 1866</t>
  </si>
  <si>
    <t>POV2010/304/HK/INV/NEINV</t>
  </si>
  <si>
    <t>Třebechovicko</t>
  </si>
  <si>
    <t>Doplnění mobiliáře a dovybavení sportovišť Mikroregionu Třebechovicko</t>
  </si>
  <si>
    <t>POV2010/305/HK/NEINV</t>
  </si>
  <si>
    <t>Urbanická brázda</t>
  </si>
  <si>
    <t>Společně pro venkov</t>
  </si>
  <si>
    <t>POV2010/501/HK/NEINV</t>
  </si>
  <si>
    <t>Vzdělaný venkov II.</t>
  </si>
  <si>
    <t>POV2010/101/HO/neinv</t>
  </si>
  <si>
    <t>Podhorní Újezd a Vojice</t>
  </si>
  <si>
    <t>Oprava pískovcových schodů a výsadba nové zeleně u sochy M.J.Husa ve Vojicích</t>
  </si>
  <si>
    <t>POV2010/102/HO/inv/neinv</t>
  </si>
  <si>
    <t>Tetín</t>
  </si>
  <si>
    <t>Výstavba víceúčelového hřiště se skladem na sportovní potřeby potřeby a mobiliář.</t>
  </si>
  <si>
    <t>Hořice</t>
  </si>
  <si>
    <t>POV2010/203/HO/NEINV</t>
  </si>
  <si>
    <t>Ostroměř</t>
  </si>
  <si>
    <t>Oprava chodníku v ulici T.G.Masaryka-pravá strana směr Hořice</t>
  </si>
  <si>
    <t>POV2010/301/HO/INV/NEINV</t>
  </si>
  <si>
    <t>Mikroregion Podchlumí</t>
  </si>
  <si>
    <t>Vybavení veřejných prostranství Podchlumí mobiliářem a zelení 2010"</t>
  </si>
  <si>
    <t>POV2010/501/Ho/NEINV</t>
  </si>
  <si>
    <t>Podchlumí o.s.</t>
  </si>
  <si>
    <t>PODKRKONOŠÍ regionální produkt® jako nástroj k rozvoji venkova v Královéhradeckém kraji</t>
  </si>
  <si>
    <t>Jasenná</t>
  </si>
  <si>
    <t>Oprava střechy na hasičské zbrojnici v Jasenné</t>
  </si>
  <si>
    <t>Jaroměř</t>
  </si>
  <si>
    <t>Rychnovek</t>
  </si>
  <si>
    <t>Oprava komunikace v místní části Zvole</t>
  </si>
  <si>
    <t>Rasošky</t>
  </si>
  <si>
    <t>Chodník ve Vsi - Rasošky</t>
  </si>
  <si>
    <t>POV2010/106/MZ/NEINV</t>
  </si>
  <si>
    <t>Výměna vrat u Hasičské zbrojnice v obci Mladějov</t>
  </si>
  <si>
    <t>POV2010/107/MZ/INV,NEINV</t>
  </si>
  <si>
    <t>Oprava a dovybavení obecního úřadu. Oprava střešního pláště na prodejně</t>
  </si>
  <si>
    <t>POV2010/109/MZ/INV</t>
  </si>
  <si>
    <t>Veřejný rozhlas v obci Rokytňany</t>
  </si>
  <si>
    <t>POV2010/111/MZ/NEINV</t>
  </si>
  <si>
    <t>Úspora energetické náročnosti provozu KD a zlepšení vzhledu okolí KD v Údrnicích</t>
  </si>
  <si>
    <t>POV2010/112/MZ/NEINV</t>
  </si>
  <si>
    <t>Oprava střechy kulturního domku v Semínově Lhotě</t>
  </si>
  <si>
    <t>POV2010/113/MZ/NEINV</t>
  </si>
  <si>
    <t>Oprava obecního hostince - sálu a částečné vybavení -pokračování II. etapa</t>
  </si>
  <si>
    <t>POV2010/114/MZ/NEINV</t>
  </si>
  <si>
    <t>Oprava oplocení hřbitova</t>
  </si>
  <si>
    <t>Jičín</t>
  </si>
  <si>
    <t>Mladějov</t>
  </si>
  <si>
    <t>Ostružno</t>
  </si>
  <si>
    <t>Rokytňany</t>
  </si>
  <si>
    <t>Údrnice</t>
  </si>
  <si>
    <t>Újezd pod Troskami</t>
  </si>
  <si>
    <t>Zámostí-Blata</t>
  </si>
  <si>
    <t>Žlunice</t>
  </si>
  <si>
    <t>POV2010/201/MZ/NEINV</t>
  </si>
  <si>
    <t>Oprava místní komunikace v úseku státní silnice-Bradačka</t>
  </si>
  <si>
    <t>POV2010/203/MZ/NEINV</t>
  </si>
  <si>
    <t>Úprava povrchu místní komunikace - "Zelená cesta"</t>
  </si>
  <si>
    <t>POV2010/205/MZ/INV</t>
  </si>
  <si>
    <t>Kněžnice - příjezdová komunikace k novostavbám RD</t>
  </si>
  <si>
    <t>POV2010/206/MZ/NEINV</t>
  </si>
  <si>
    <t>Oprava místních komunikací p.č. 537 a 538/2 v k.ú. Dobšice a p.č. 460/2 v k.ú. Podkost</t>
  </si>
  <si>
    <t>POV2010/207/MZ/NEINV</t>
  </si>
  <si>
    <t>Oprava komunikace v Dolním Podůlší.</t>
  </si>
  <si>
    <t>POV2010/208/MZ/INV</t>
  </si>
  <si>
    <t>Rekonstrukce vodní nádrže ve Veliši</t>
  </si>
  <si>
    <t>Brada-Rybníček</t>
  </si>
  <si>
    <t>Dětenice</t>
  </si>
  <si>
    <t>Kněžnice</t>
  </si>
  <si>
    <t>Libošovice</t>
  </si>
  <si>
    <t>Podůlší</t>
  </si>
  <si>
    <t>Veliš</t>
  </si>
  <si>
    <t>POV2010/301/MZ/INV,NEINV</t>
  </si>
  <si>
    <t>Svazek obcí Brada</t>
  </si>
  <si>
    <t>Bezpečně a příjemně ve Svazku obcí Brada</t>
  </si>
  <si>
    <t>POV2010/302/MZ/INV,NEINV</t>
  </si>
  <si>
    <t>Mikroregion Český ráj</t>
  </si>
  <si>
    <t>Mikroregionem Český ráj bezpečněji - II. etapa</t>
  </si>
  <si>
    <t>POV2010/303/MZ/INV,NEINV</t>
  </si>
  <si>
    <t>Lázeňský mikroregion</t>
  </si>
  <si>
    <t>Zlepšení podmínek pro setkávání občanů a zvýšení bezpečnosti občanů mikroregionu</t>
  </si>
  <si>
    <t>POV2010/304/MZ/INV,NEINV</t>
  </si>
  <si>
    <t>DSO Mariánská zahrada</t>
  </si>
  <si>
    <t>Vybavení pro společenské akce</t>
  </si>
  <si>
    <t>POV2010/305/MZ/INV</t>
  </si>
  <si>
    <t>Mikroregion Tábor</t>
  </si>
  <si>
    <t>Zkvalitnění dopravní infrastruktury v MR Tábor</t>
  </si>
  <si>
    <t>POV2010/501/MZ/NEINV</t>
  </si>
  <si>
    <t>Mateřské centrum Maminec, o.s.</t>
  </si>
  <si>
    <t>Vzděláváním k uchování lidových tradic a obyčejů</t>
  </si>
  <si>
    <t>POV/2010/101/KO/NEINV</t>
  </si>
  <si>
    <t>Čermná nad Orlicí</t>
  </si>
  <si>
    <t>Oprava a údržba hřbitovní zdi na místním hřbitově v části obce Malá Čermná</t>
  </si>
  <si>
    <t>POV/2010/104/KO/NEINV</t>
  </si>
  <si>
    <t>Vrbice</t>
  </si>
  <si>
    <t>Oprava části střechy obecního domu</t>
  </si>
  <si>
    <t>Kostelec nad Orlicí</t>
  </si>
  <si>
    <t>POV/2010/201/KO/NEINV</t>
  </si>
  <si>
    <t>Albrechtice nad Orlicí</t>
  </si>
  <si>
    <t>Úprava albrechtického parku u elektrárny</t>
  </si>
  <si>
    <t>POV/2010/202/KO/INV/NEINV</t>
  </si>
  <si>
    <t>Bolehošť</t>
  </si>
  <si>
    <t>Oprava místních komunikací</t>
  </si>
  <si>
    <t>Rekonstrukce veřejného osvětlení</t>
  </si>
  <si>
    <t>POV/2010/301/KO/INV/NEINV</t>
  </si>
  <si>
    <t>DSO Mikroregionu Brodec</t>
  </si>
  <si>
    <t>Vesnice pro život II.</t>
  </si>
  <si>
    <t>POV/2010/302/KO/INV/NEINV</t>
  </si>
  <si>
    <t>DSO Obecní voda</t>
  </si>
  <si>
    <t>Společný rozvoj obcí Obecní voda II.</t>
  </si>
  <si>
    <t>POV/2010/303/KO/INV/NEINV</t>
  </si>
  <si>
    <t>DSO Orlice</t>
  </si>
  <si>
    <t>Malebné obce podél Orlice II.</t>
  </si>
  <si>
    <t>POV/2010/501/KO/NEINV</t>
  </si>
  <si>
    <t>NAD ORLICÍ, o. p. s.</t>
  </si>
  <si>
    <t>Středoevropské zkušenosti s identitou regionů</t>
  </si>
  <si>
    <t>POV/2010/502/KO/NEINV</t>
  </si>
  <si>
    <t>ŠOV Čermná nad Orlicí</t>
  </si>
  <si>
    <t>Vzdělávání a poradenství v oblasti rozvoje venkova a obnovy vesnice prostřednictvím Školy obnovy venkova Královéhradeckého kraje</t>
  </si>
  <si>
    <t>POV/2010/103/NA/INV</t>
  </si>
  <si>
    <t>Velká Jesenice</t>
  </si>
  <si>
    <t>Hasičská zbrojnice ve Velké Jesenici</t>
  </si>
  <si>
    <t>POV/2010/104/NA/NEINV</t>
  </si>
  <si>
    <t>Velké Petrovice</t>
  </si>
  <si>
    <t>Rekonstrukce sakrálních staveb v obci Velké Petrovice</t>
  </si>
  <si>
    <t>POV/2010/106/NA/NEINV</t>
  </si>
  <si>
    <t>Žďár nad Metují</t>
  </si>
  <si>
    <t>Výměna oken MŠ Žďár nad Metují</t>
  </si>
  <si>
    <t>Náchod</t>
  </si>
  <si>
    <t>POV/2010/202/NA/INV</t>
  </si>
  <si>
    <t>Bukovice</t>
  </si>
  <si>
    <t>Oprava zatrubené protipovodňové vodoteče u Johnových</t>
  </si>
  <si>
    <t>POV/2010/203/NA/INV</t>
  </si>
  <si>
    <t>Dolní Radechová</t>
  </si>
  <si>
    <t>Dolní Radechová - místní komunikace ulice Na Kruhovce</t>
  </si>
  <si>
    <t>POV/2010/204/NA/NEINV</t>
  </si>
  <si>
    <t>Horní Radechová</t>
  </si>
  <si>
    <t>Oprava místní komunikace (dokončení oprav místních komunikací)</t>
  </si>
  <si>
    <t>POV/2010/206/NA/NEINV</t>
  </si>
  <si>
    <t>Oprava přelivu a výtokového kanálu z rybníka na návsi</t>
  </si>
  <si>
    <t>POV/2010/207/NA/INV/NEINV</t>
  </si>
  <si>
    <t>Machov</t>
  </si>
  <si>
    <t>Rekonstrukce a optimalizace veřejného osvětlení v městysu Machov</t>
  </si>
  <si>
    <t>POV/2010/209/NA/INV</t>
  </si>
  <si>
    <t>Nový Hrádek</t>
  </si>
  <si>
    <t>Pod Vodojemem II. etapa</t>
  </si>
  <si>
    <t>POV/2010/210/NA/INV</t>
  </si>
  <si>
    <t>Slatina nad Úpou</t>
  </si>
  <si>
    <t xml:space="preserve">Veřejné osvětlení - horní konec </t>
  </si>
  <si>
    <t>POV/2010/213/NA/INV</t>
  </si>
  <si>
    <t>Žďárky</t>
  </si>
  <si>
    <t>Infrastruktura sídliště RD, Žďárky-Kalabon - I etapa</t>
  </si>
  <si>
    <t>Litoboř</t>
  </si>
  <si>
    <t>POV/2010/301/NA/NEINV</t>
  </si>
  <si>
    <t xml:space="preserve">Dobrovolný svazek obcí Policka </t>
  </si>
  <si>
    <t xml:space="preserve">Aktivní život na Policku </t>
  </si>
  <si>
    <t>POV/2010/302/NA/INV/NEINV</t>
  </si>
  <si>
    <t>Stráně Hořičky</t>
  </si>
  <si>
    <t>Vybavení veřejných prostranství mobiliářem - 3.etapa 2010</t>
  </si>
  <si>
    <t>POV/2010/303/NA/INV</t>
  </si>
  <si>
    <t>SVAZEK OBCÍ 1866</t>
  </si>
  <si>
    <t>Stabilita a rozvoj venkovského mikroregionu - Strategií a realizací rozvojových plánů míříme k udržitelnému rozvoji</t>
  </si>
  <si>
    <t>POV/2010/304/NA/INV</t>
  </si>
  <si>
    <t>SVAZEK OBCÍ METUJE</t>
  </si>
  <si>
    <t>"Zvyšování bezpečnosti obyvatel žijících na území svazku"</t>
  </si>
  <si>
    <t>POV/2010/305/NA/INV/NEINV</t>
  </si>
  <si>
    <t>SVAZEK OBCÍ ÚPA</t>
  </si>
  <si>
    <t>POV/2010/501/NA</t>
  </si>
  <si>
    <t>Centrum rozvoje Česká Skalice</t>
  </si>
  <si>
    <t>Studnice vzdělávání 2010
klíčové kompetence v oblastech rozvoje venkova</t>
  </si>
  <si>
    <t>Nový Bydžov</t>
  </si>
  <si>
    <t>POV/2010/201/NB/INV</t>
  </si>
  <si>
    <t>Rozšíření veřejného osvětlení a místního rozhlasu</t>
  </si>
  <si>
    <t>POV/2010/202/NB/NEINV</t>
  </si>
  <si>
    <t>Oprava chodníků  a vjezdů v obci Myštěves - 2. etapa</t>
  </si>
  <si>
    <t>POV/2010/203/NB/INV</t>
  </si>
  <si>
    <t>Komunikace pro 4 RD v obci Petrovice</t>
  </si>
  <si>
    <t>POV/2010/204/NB/INV</t>
  </si>
  <si>
    <t>Rekonstrukce místní komunikace Slepá ve Sloupně</t>
  </si>
  <si>
    <t>POV/2010/301/NB/NEINV</t>
  </si>
  <si>
    <t xml:space="preserve">Cidlina, svazek obcí </t>
  </si>
  <si>
    <t>Reportáže z regionu</t>
  </si>
  <si>
    <t>POV/2010/101/NM/INV</t>
  </si>
  <si>
    <t>Libchyně</t>
  </si>
  <si>
    <t>Výměna oken a úprava fasády
na budově obecního úřadu</t>
  </si>
  <si>
    <t>Nové Město nad Metují</t>
  </si>
  <si>
    <t>POV/2010/201/NM/NEINV</t>
  </si>
  <si>
    <t>Nahořany</t>
  </si>
  <si>
    <t>POV/2010/301/NM/INV</t>
  </si>
  <si>
    <t>DSO Region Novoměstsko</t>
  </si>
  <si>
    <t>Podpora bezpečnosti v obcích 
DSO Region Novoměstsko</t>
  </si>
  <si>
    <t>Nová Paka</t>
  </si>
  <si>
    <t>POV/2010/301/NP/INV</t>
  </si>
  <si>
    <t>Novopacko</t>
  </si>
  <si>
    <t>Modernizace sportovišť na Novopacku</t>
  </si>
  <si>
    <t>POV/2010/101</t>
  </si>
  <si>
    <t>Byzhradec</t>
  </si>
  <si>
    <t>Drátový rozhlas pro obec</t>
  </si>
  <si>
    <t>POV/2010/103</t>
  </si>
  <si>
    <t>Lhoty u Potštejna</t>
  </si>
  <si>
    <t>Oprava budovy pož. Zbrojnice</t>
  </si>
  <si>
    <t>POV/2010/105</t>
  </si>
  <si>
    <t>Lukavice</t>
  </si>
  <si>
    <t>Výměna oken a oprava soc. zařízení v budově OÚ</t>
  </si>
  <si>
    <t>POV/2010/106</t>
  </si>
  <si>
    <t>Orlické Záhoří</t>
  </si>
  <si>
    <t>Dovybavení ZŠ a OÚ v Orl. Záhoří</t>
  </si>
  <si>
    <t>POV/2010/107</t>
  </si>
  <si>
    <t>Synkov-Slemeno</t>
  </si>
  <si>
    <t>Odstranění havarijního stavu na obec. Budovách</t>
  </si>
  <si>
    <t>Rychnov nad Kněžnou</t>
  </si>
  <si>
    <t>POV/2010/201</t>
  </si>
  <si>
    <t>Bílý Újezd</t>
  </si>
  <si>
    <t>Rekonstrukce veř. osvělení v Roudném</t>
  </si>
  <si>
    <t>POV/2010/202</t>
  </si>
  <si>
    <t>Lično</t>
  </si>
  <si>
    <t>Oprava chodníku při komunikaci III/3209</t>
  </si>
  <si>
    <t>POV/2010/203</t>
  </si>
  <si>
    <t>Potštejn</t>
  </si>
  <si>
    <t>Chodník pro pěší v ulici Doudlebská</t>
  </si>
  <si>
    <t>POV/2010/204</t>
  </si>
  <si>
    <t>Skuhrov nad Bělou</t>
  </si>
  <si>
    <t>Výměna a doplnění dopravního značení</t>
  </si>
  <si>
    <t>POV/2010/205</t>
  </si>
  <si>
    <t>Slatina nad Zdob.</t>
  </si>
  <si>
    <t>Oprava mostku + míst. Komunikací</t>
  </si>
  <si>
    <t>POV/2010/206</t>
  </si>
  <si>
    <t>Třebešov</t>
  </si>
  <si>
    <t>Rekon. Obč. vybavenosti a parkové úpravy náměstí</t>
  </si>
  <si>
    <t>POV/2010/207</t>
  </si>
  <si>
    <t>Záměl</t>
  </si>
  <si>
    <t>Údržba a optimalizace veřejného osvětlení</t>
  </si>
  <si>
    <t>POV/2010/301</t>
  </si>
  <si>
    <t>BioTop Bartošovice v OH</t>
  </si>
  <si>
    <t>Nákup drobné techniky na údržbu krajiny</t>
  </si>
  <si>
    <t>Mikroregion Rychnovsko</t>
  </si>
  <si>
    <t>Zdokonalení odpad. Hospodářství - 2. etapa</t>
  </si>
  <si>
    <t>POV/2010/303</t>
  </si>
  <si>
    <t>POV/2010/501</t>
  </si>
  <si>
    <t>Sdružení Splav o.s.</t>
  </si>
  <si>
    <t>Bylina, ovoce a zelenina v babiččině kuchyni</t>
  </si>
  <si>
    <t>POV/2010/101/VR/NEINV</t>
  </si>
  <si>
    <t>Kulturní sál-oprava havarijního ….</t>
  </si>
  <si>
    <t>Vrchlabí</t>
  </si>
  <si>
    <t>Čermná</t>
  </si>
  <si>
    <t>POV/2010/201/VR/INV</t>
  </si>
  <si>
    <t>Dolní Dvůr</t>
  </si>
  <si>
    <t>Veřejné osvětlení nad Moravou</t>
  </si>
  <si>
    <t>POV/2010/202/VR/NEINV</t>
  </si>
  <si>
    <t>Klášterská Lhota</t>
  </si>
  <si>
    <t>Oprava místní komunikace a mostů</t>
  </si>
  <si>
    <t>POV/2010/203/VR/NEINV</t>
  </si>
  <si>
    <t>Prosečné</t>
  </si>
  <si>
    <t>POV/2010/301/VR/NEINV</t>
  </si>
  <si>
    <t>Krkonoše-svazek měst a obcí</t>
  </si>
  <si>
    <t>Integrovaná prezentace Krkonoš</t>
  </si>
  <si>
    <t>POV/2010/302/VR/INV</t>
  </si>
  <si>
    <t>Svazek obcí Horní Labe</t>
  </si>
  <si>
    <t>celkem</t>
  </si>
  <si>
    <t>Trutnov</t>
  </si>
  <si>
    <t>dt2</t>
  </si>
  <si>
    <t>dt3</t>
  </si>
  <si>
    <t>dt4</t>
  </si>
  <si>
    <t>dt5</t>
  </si>
  <si>
    <t>dt1</t>
  </si>
  <si>
    <t>POV/2010/103/TR/INV</t>
  </si>
  <si>
    <t>Hajnice</t>
  </si>
  <si>
    <t>Přestavba haly MTZ na hasičskou zbrojnici</t>
  </si>
  <si>
    <t>POV/2010/105/TR/NEINV</t>
  </si>
  <si>
    <t>Havlovice</t>
  </si>
  <si>
    <t>Stavební úpravy a vestavba do podkroví objektu základní školy č.p.38</t>
  </si>
  <si>
    <t>POV/2010/104/TR/NEINV</t>
  </si>
  <si>
    <t>Libňatov</t>
  </si>
  <si>
    <t>Výměna oken a zateplení stropu kulturního zařízení v Libňatově</t>
  </si>
  <si>
    <t>POV/2010/109/TR/NEINV</t>
  </si>
  <si>
    <t>Suchovršice</t>
  </si>
  <si>
    <t>Výměna oken a oprava interiérů hasičské zbrojnice</t>
  </si>
  <si>
    <t>POV2010/101/JA/INV</t>
  </si>
  <si>
    <t>POV/2010/212/TR/INV</t>
  </si>
  <si>
    <t>Horní Olešnice</t>
  </si>
  <si>
    <t>Rekonstrukce a vybudování návsi v Horní Olešnici - I.etapa</t>
  </si>
  <si>
    <t>POV/2010/211/TR/INV</t>
  </si>
  <si>
    <t>Jívka</t>
  </si>
  <si>
    <t>Rekonstrukce veřejného osvětlení Janovice - Hodkovice</t>
  </si>
  <si>
    <t>POV/2010/208/TR/INV</t>
  </si>
  <si>
    <t>Staré Buky</t>
  </si>
  <si>
    <t>Veřejné osvětlení komunikace - osada Dolníky Staré Buky</t>
  </si>
  <si>
    <t>POV2010/202/JA/INV</t>
  </si>
  <si>
    <t>POV2010/203/JA/INV</t>
  </si>
  <si>
    <t>POV/2010/307/TR/NEINV</t>
  </si>
  <si>
    <t>DSO Jestřebí hory</t>
  </si>
  <si>
    <t>Jestřebí hory jako na dlani II.</t>
  </si>
  <si>
    <t>POV/2010/310/TR/INV/NEINV</t>
  </si>
  <si>
    <t>DSO Podkrkonoší</t>
  </si>
  <si>
    <t>Cestujeme Podkrkonoším v 21. století</t>
  </si>
  <si>
    <t>POV/2010/302/TR/INV/NEINV</t>
  </si>
  <si>
    <t>DSO Východní Krkonoše</t>
  </si>
  <si>
    <t>Mobiliář SOVK</t>
  </si>
  <si>
    <t>POV/2010/306/TR/NEINV</t>
  </si>
  <si>
    <t>DSO Žacléřsko</t>
  </si>
  <si>
    <t>Marketing venkovské turistiky související s rozvojem venkova</t>
  </si>
  <si>
    <t>podáno žádostí celkem</t>
  </si>
  <si>
    <t>doporučené dotace celkem Kč</t>
  </si>
  <si>
    <t>celková hodnota projektů                        Kč</t>
  </si>
  <si>
    <t>požadované prostředky celkem                        Kč</t>
  </si>
  <si>
    <t>doporučená dotace</t>
  </si>
  <si>
    <t>počet žádostí doporučených k podpoře</t>
  </si>
  <si>
    <t>Křinice</t>
  </si>
  <si>
    <t>Stavební obnova kolny u č.p.318</t>
  </si>
  <si>
    <t xml:space="preserve"> Myštěves</t>
  </si>
  <si>
    <t>Petrovice</t>
  </si>
  <si>
    <t>Humburky</t>
  </si>
  <si>
    <t xml:space="preserve"> Sloupno</t>
  </si>
  <si>
    <t>Adršpach</t>
  </si>
  <si>
    <t>doporučená dotace po zaokrouhlení Kč</t>
  </si>
  <si>
    <t>doporučená dotace Kč</t>
  </si>
  <si>
    <t>prostředky celkem Kč</t>
  </si>
  <si>
    <t>doporučená dotace  po zaokrouhlení Kč</t>
  </si>
  <si>
    <t>"ZVYŠUJEME BEZPEČNOST NAŠEHO MIKROREGIONU"</t>
  </si>
  <si>
    <t>Nákup drobné techniky na údržbu cest a cyklostezek ve Svazku obcí Horní Labe</t>
  </si>
  <si>
    <t>Intenzifikace péče o veř. prostranství</t>
  </si>
  <si>
    <t>Vyřazená žádost - nesplnění podmínek Zásad</t>
  </si>
  <si>
    <t>POV/2010/302</t>
  </si>
  <si>
    <t xml:space="preserve">                                           zásovník projektů                                                                                                                                                                        doporučené dotace</t>
  </si>
  <si>
    <t xml:space="preserve">   zásobník projektů                                                                                                                doporučené dotace                                                    </t>
  </si>
  <si>
    <t>Celkový přehled  - návrh na rozdělení  disponibilních prostředků POV 2010 - II. kolo</t>
  </si>
  <si>
    <t>Celkem rozděleno ve II. kole</t>
  </si>
  <si>
    <t xml:space="preserve">Dofinancování podílu VR  obci Žernov 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</si>
</sst>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_-* #,##0\ &quot;Kčs&quot;_-;\-* #,##0\ &quot;Kčs&quot;_-;_-* &quot;-&quot;\ &quot;Kčs&quot;_-;_-@_-"/>
    <numFmt numFmtId="176" formatCode="_-* #,##0\ _K_č_s_-;\-* #,##0\ _K_č_s_-;_-* &quot;-&quot;\ _K_č_s_-;_-@_-"/>
    <numFmt numFmtId="177" formatCode="_-* #,##0.00\ &quot;Kčs&quot;_-;\-* #,##0.00\ &quot;Kčs&quot;_-;_-* &quot;-&quot;??\ &quot;Kčs&quot;_-;_-@_-"/>
    <numFmt numFmtId="178" formatCode="_-* #,##0.00\ _K_č_s_-;\-* #,##0.00\ _K_č_s_-;_-* &quot;-&quot;??\ _K_č_s_-;_-@_-"/>
    <numFmt numFmtId="179" formatCode="General_)"/>
    <numFmt numFmtId="180" formatCode="m\o\n\th\ d\,\ \y\y\y\y"/>
    <numFmt numFmtId="181" formatCode="#\ ###\ ###"/>
    <numFmt numFmtId="182" formatCode="##\ ###\ ###"/>
    <numFmt numFmtId="183" formatCode="###\ ###\ ####"/>
    <numFmt numFmtId="184" formatCode="#,##0.000"/>
    <numFmt numFmtId="185" formatCode="##_###"/>
    <numFmt numFmtId="186" formatCode="0.000"/>
    <numFmt numFmtId="187" formatCode="dd/mm/yy"/>
    <numFmt numFmtId="188" formatCode="###,###\ &quot;Kč&quot;"/>
    <numFmt numFmtId="189" formatCode="#,##0\ &quot;Kč&quot;"/>
    <numFmt numFmtId="190" formatCode="0.0"/>
    <numFmt numFmtId="191" formatCode="#,##0.0"/>
    <numFmt numFmtId="192" formatCode="_-* #,##0.000\ _K_č_-;\-* #,##0.000\ _K_č_-;_-* &quot;-&quot;??\ _K_č_-;_-@_-"/>
    <numFmt numFmtId="193" formatCode="_-* #,##0.0\ _K_č_-;\-* #,##0.0\ _K_č_-;_-* &quot;-&quot;??\ _K_č_-;_-@_-"/>
    <numFmt numFmtId="194" formatCode="_-* #,##0\ _K_č_-;\-* #,##0\ _K_č_-;_-* &quot;-&quot;??\ _K_č_-;_-@_-"/>
    <numFmt numFmtId="195" formatCode="_-* #,##0.0000\ _K_č_-;\-* #,##0.0000\ _K_č_-;_-* &quot;-&quot;??\ _K_č_-;_-@_-"/>
    <numFmt numFmtId="196" formatCode="[$-405]d\.\ mmmm\ yyyy"/>
    <numFmt numFmtId="197" formatCode="0.0000"/>
    <numFmt numFmtId="198" formatCode="#,##0.00\ &quot;Kč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CE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8">
      <alignment/>
      <protection locked="0"/>
    </xf>
    <xf numFmtId="0" fontId="14" fillId="7" borderId="9" applyNumberFormat="0" applyAlignment="0" applyProtection="0"/>
    <xf numFmtId="0" fontId="15" fillId="19" borderId="9" applyNumberFormat="0" applyAlignment="0" applyProtection="0"/>
    <xf numFmtId="0" fontId="16" fillId="19" borderId="10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center" wrapText="1"/>
      <protection/>
    </xf>
    <xf numFmtId="0" fontId="25" fillId="0" borderId="0" xfId="55" applyAlignment="1">
      <alignment vertical="center"/>
      <protection/>
    </xf>
    <xf numFmtId="0" fontId="25" fillId="0" borderId="0" xfId="55">
      <alignment/>
      <protection/>
    </xf>
    <xf numFmtId="2" fontId="0" fillId="0" borderId="0" xfId="0" applyNumberForma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53" applyFont="1" applyBorder="1" applyAlignment="1">
      <alignment vertical="center"/>
      <protection/>
    </xf>
    <xf numFmtId="0" fontId="26" fillId="0" borderId="0" xfId="54" applyFont="1" applyBorder="1" applyAlignment="1">
      <alignment vertical="center"/>
      <protection/>
    </xf>
    <xf numFmtId="3" fontId="26" fillId="0" borderId="0" xfId="54" applyNumberFormat="1" applyFont="1" applyBorder="1" applyAlignment="1">
      <alignment vertical="center"/>
      <protection/>
    </xf>
    <xf numFmtId="3" fontId="26" fillId="0" borderId="0" xfId="53" applyNumberFormat="1" applyFont="1" applyBorder="1" applyAlignment="1">
      <alignment vertical="center"/>
      <protection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vertical="center"/>
    </xf>
    <xf numFmtId="0" fontId="26" fillId="0" borderId="0" xfId="56" applyFont="1" applyBorder="1" applyAlignment="1">
      <alignment vertical="center"/>
      <protection/>
    </xf>
    <xf numFmtId="3" fontId="26" fillId="0" borderId="0" xfId="56" applyNumberFormat="1" applyFont="1" applyBorder="1" applyAlignment="1">
      <alignment vertical="center"/>
      <protection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3" fontId="26" fillId="0" borderId="11" xfId="0" applyNumberFormat="1" applyFont="1" applyBorder="1" applyAlignment="1">
      <alignment vertical="center"/>
    </xf>
    <xf numFmtId="2" fontId="20" fillId="0" borderId="0" xfId="0" applyNumberFormat="1" applyFont="1" applyAlignment="1">
      <alignment horizontal="center" vertical="center" wrapText="1"/>
    </xf>
    <xf numFmtId="2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0" xfId="56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6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56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9" fillId="0" borderId="0" xfId="55" applyFont="1" applyAlignment="1">
      <alignment vertical="center"/>
      <protection/>
    </xf>
    <xf numFmtId="0" fontId="29" fillId="0" borderId="0" xfId="55" applyFont="1">
      <alignment/>
      <protection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21" xfId="0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53" applyFont="1" applyBorder="1" applyAlignment="1">
      <alignment vertical="center"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3" fontId="41" fillId="0" borderId="11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41" fillId="0" borderId="0" xfId="56" applyNumberFormat="1" applyFont="1" applyBorder="1" applyAlignment="1">
      <alignment vertical="center"/>
      <protection/>
    </xf>
    <xf numFmtId="3" fontId="41" fillId="0" borderId="0" xfId="53" applyNumberFormat="1" applyFont="1" applyBorder="1" applyAlignment="1">
      <alignment vertical="center"/>
      <protection/>
    </xf>
    <xf numFmtId="3" fontId="41" fillId="0" borderId="12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/>
    </xf>
    <xf numFmtId="194" fontId="42" fillId="0" borderId="11" xfId="36" applyNumberFormat="1" applyFont="1" applyBorder="1" applyAlignment="1">
      <alignment horizontal="center" vertical="center"/>
    </xf>
    <xf numFmtId="194" fontId="42" fillId="0" borderId="0" xfId="36" applyNumberFormat="1" applyFont="1" applyBorder="1" applyAlignment="1">
      <alignment horizontal="center" vertical="center"/>
    </xf>
    <xf numFmtId="194" fontId="42" fillId="0" borderId="12" xfId="36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6" fillId="0" borderId="0" xfId="54" applyFont="1" applyBorder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3" fontId="43" fillId="0" borderId="12" xfId="0" applyNumberFormat="1" applyFont="1" applyBorder="1" applyAlignment="1">
      <alignment vertical="center"/>
    </xf>
    <xf numFmtId="3" fontId="42" fillId="0" borderId="11" xfId="0" applyNumberFormat="1" applyFont="1" applyBorder="1" applyAlignment="1">
      <alignment vertical="center"/>
    </xf>
    <xf numFmtId="3" fontId="42" fillId="0" borderId="0" xfId="53" applyNumberFormat="1" applyFont="1" applyBorder="1" applyAlignment="1">
      <alignment vertical="center"/>
      <protection/>
    </xf>
    <xf numFmtId="3" fontId="42" fillId="0" borderId="0" xfId="0" applyNumberFormat="1" applyFont="1" applyBorder="1" applyAlignment="1">
      <alignment vertical="center"/>
    </xf>
    <xf numFmtId="3" fontId="42" fillId="0" borderId="0" xfId="56" applyNumberFormat="1" applyFont="1" applyBorder="1" applyAlignment="1">
      <alignment vertical="center"/>
      <protection/>
    </xf>
    <xf numFmtId="3" fontId="44" fillId="0" borderId="12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2" fontId="41" fillId="0" borderId="0" xfId="0" applyNumberFormat="1" applyFont="1" applyBorder="1" applyAlignment="1">
      <alignment vertical="center"/>
    </xf>
    <xf numFmtId="2" fontId="42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46" fillId="0" borderId="26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6" fillId="0" borderId="27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3" fontId="46" fillId="0" borderId="28" xfId="0" applyNumberFormat="1" applyFont="1" applyBorder="1" applyAlignment="1">
      <alignment horizontal="center" vertical="center" wrapText="1"/>
    </xf>
    <xf numFmtId="0" fontId="42" fillId="0" borderId="0" xfId="55" applyFont="1" applyBorder="1" applyAlignment="1">
      <alignment horizontal="center" vertical="center" wrapText="1"/>
      <protection/>
    </xf>
    <xf numFmtId="0" fontId="41" fillId="0" borderId="0" xfId="55" applyFont="1" applyBorder="1" applyAlignment="1">
      <alignment horizontal="center" vertical="center" wrapText="1"/>
      <protection/>
    </xf>
    <xf numFmtId="0" fontId="41" fillId="0" borderId="0" xfId="56" applyFont="1" applyBorder="1" applyAlignment="1">
      <alignment vertical="center"/>
      <protection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3" fontId="26" fillId="0" borderId="0" xfId="56" applyNumberFormat="1" applyFont="1" applyBorder="1" applyAlignment="1">
      <alignment vertical="center"/>
      <protection/>
    </xf>
    <xf numFmtId="0" fontId="26" fillId="0" borderId="0" xfId="56" applyFont="1" applyBorder="1" applyAlignment="1">
      <alignment horizontal="center" vertical="center"/>
      <protection/>
    </xf>
    <xf numFmtId="3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/>
    </xf>
    <xf numFmtId="0" fontId="26" fillId="0" borderId="12" xfId="56" applyFont="1" applyBorder="1" applyAlignment="1">
      <alignment vertical="center"/>
      <protection/>
    </xf>
    <xf numFmtId="0" fontId="26" fillId="0" borderId="12" xfId="56" applyFont="1" applyBorder="1" applyAlignment="1">
      <alignment vertical="center"/>
      <protection/>
    </xf>
    <xf numFmtId="3" fontId="26" fillId="0" borderId="12" xfId="56" applyNumberFormat="1" applyFont="1" applyBorder="1" applyAlignment="1">
      <alignment vertical="center"/>
      <protection/>
    </xf>
    <xf numFmtId="0" fontId="26" fillId="0" borderId="12" xfId="56" applyFont="1" applyBorder="1" applyAlignment="1">
      <alignment horizontal="center" vertical="center"/>
      <protection/>
    </xf>
    <xf numFmtId="3" fontId="42" fillId="0" borderId="12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3" fontId="41" fillId="0" borderId="12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3" fontId="26" fillId="0" borderId="0" xfId="53" applyNumberFormat="1" applyFont="1" applyBorder="1" applyAlignment="1">
      <alignment vertical="center"/>
      <protection/>
    </xf>
    <xf numFmtId="0" fontId="20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2" xfId="56" applyFont="1" applyBorder="1" applyAlignment="1">
      <alignment vertical="center"/>
      <protection/>
    </xf>
    <xf numFmtId="0" fontId="28" fillId="0" borderId="29" xfId="0" applyFont="1" applyBorder="1" applyAlignment="1">
      <alignment/>
    </xf>
    <xf numFmtId="3" fontId="28" fillId="0" borderId="30" xfId="0" applyNumberFormat="1" applyFont="1" applyBorder="1" applyAlignment="1">
      <alignment horizontal="center" vertical="center" wrapText="1"/>
    </xf>
    <xf numFmtId="3" fontId="28" fillId="0" borderId="31" xfId="0" applyNumberFormat="1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3" fontId="45" fillId="0" borderId="32" xfId="0" applyNumberFormat="1" applyFont="1" applyBorder="1" applyAlignment="1">
      <alignment horizontal="center" vertical="center" wrapText="1"/>
    </xf>
    <xf numFmtId="0" fontId="28" fillId="0" borderId="33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/>
    </xf>
    <xf numFmtId="0" fontId="28" fillId="0" borderId="36" xfId="0" applyFont="1" applyBorder="1" applyAlignment="1">
      <alignment/>
    </xf>
    <xf numFmtId="0" fontId="28" fillId="0" borderId="36" xfId="0" applyFont="1" applyBorder="1" applyAlignment="1">
      <alignment horizontal="center" vertical="center" wrapText="1"/>
    </xf>
    <xf numFmtId="3" fontId="45" fillId="0" borderId="36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3" fontId="20" fillId="0" borderId="11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Dt 5" xfId="55"/>
    <cellStyle name="normální_Listy pro hodnocení žádosti" xfId="56"/>
    <cellStyle name="Percent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Total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2" max="2" width="9.7109375" style="37" customWidth="1"/>
    <col min="3" max="3" width="14.8515625" style="38" customWidth="1"/>
    <col min="4" max="4" width="17.140625" style="38" customWidth="1"/>
    <col min="5" max="5" width="17.00390625" style="38" customWidth="1"/>
    <col min="6" max="6" width="17.7109375" style="38" customWidth="1"/>
    <col min="7" max="7" width="18.7109375" style="38" customWidth="1"/>
    <col min="8" max="12" width="12.7109375" style="36" customWidth="1"/>
    <col min="13" max="13" width="12.7109375" style="3" customWidth="1"/>
  </cols>
  <sheetData>
    <row r="4" spans="1:7" ht="15">
      <c r="A4" s="176" t="s">
        <v>479</v>
      </c>
      <c r="B4" s="177"/>
      <c r="C4" s="177"/>
      <c r="D4" s="177"/>
      <c r="E4" s="177"/>
      <c r="F4" s="177"/>
      <c r="G4" s="177"/>
    </row>
    <row r="5" ht="15.75" thickBot="1"/>
    <row r="6" spans="1:13" s="41" customFormat="1" ht="63.75" thickBot="1">
      <c r="A6" s="77"/>
      <c r="B6" s="81" t="s">
        <v>455</v>
      </c>
      <c r="C6" s="75" t="s">
        <v>457</v>
      </c>
      <c r="D6" s="75" t="s">
        <v>458</v>
      </c>
      <c r="E6" s="121" t="s">
        <v>456</v>
      </c>
      <c r="F6" s="122" t="s">
        <v>460</v>
      </c>
      <c r="H6" s="39"/>
      <c r="I6" s="39"/>
      <c r="J6" s="39"/>
      <c r="K6" s="39"/>
      <c r="L6" s="39"/>
      <c r="M6" s="40"/>
    </row>
    <row r="7" spans="1:6" ht="15">
      <c r="A7" s="78" t="s">
        <v>418</v>
      </c>
      <c r="B7" s="82">
        <v>73</v>
      </c>
      <c r="C7" s="74">
        <v>56955917</v>
      </c>
      <c r="D7" s="74">
        <v>18911902</v>
      </c>
      <c r="E7" s="123">
        <v>5513500</v>
      </c>
      <c r="F7" s="124">
        <v>23</v>
      </c>
    </row>
    <row r="8" spans="1:6" ht="15">
      <c r="A8" s="79" t="s">
        <v>414</v>
      </c>
      <c r="B8" s="83">
        <v>81</v>
      </c>
      <c r="C8" s="73">
        <v>75531746.2</v>
      </c>
      <c r="D8" s="73">
        <v>33863127.1</v>
      </c>
      <c r="E8" s="125">
        <v>5329300</v>
      </c>
      <c r="F8" s="126">
        <v>14</v>
      </c>
    </row>
    <row r="9" spans="1:7" ht="15">
      <c r="A9" s="79" t="s">
        <v>415</v>
      </c>
      <c r="B9" s="83">
        <v>32</v>
      </c>
      <c r="C9" s="73">
        <v>23246592</v>
      </c>
      <c r="D9" s="73">
        <v>13472270</v>
      </c>
      <c r="E9" s="125">
        <v>6945000</v>
      </c>
      <c r="F9" s="126">
        <v>31</v>
      </c>
      <c r="G9" s="120"/>
    </row>
    <row r="10" spans="1:7" ht="15">
      <c r="A10" s="79" t="s">
        <v>416</v>
      </c>
      <c r="B10" s="83">
        <v>63</v>
      </c>
      <c r="C10" s="73">
        <v>11655901.189999998</v>
      </c>
      <c r="D10" s="73">
        <v>7339227</v>
      </c>
      <c r="E10" s="125">
        <v>0</v>
      </c>
      <c r="F10" s="126">
        <v>0</v>
      </c>
      <c r="G10" s="120"/>
    </row>
    <row r="11" spans="1:6" ht="15.75" thickBot="1">
      <c r="A11" s="80" t="s">
        <v>417</v>
      </c>
      <c r="B11" s="84">
        <v>7</v>
      </c>
      <c r="C11" s="76">
        <v>1653000</v>
      </c>
      <c r="D11" s="76">
        <v>1556300</v>
      </c>
      <c r="E11" s="127">
        <v>1179000</v>
      </c>
      <c r="F11" s="128">
        <v>5</v>
      </c>
    </row>
    <row r="12" spans="1:13" s="41" customFormat="1" ht="15.75">
      <c r="A12" s="160" t="s">
        <v>412</v>
      </c>
      <c r="B12" s="161">
        <f>SUM(B7:B11)</f>
        <v>256</v>
      </c>
      <c r="C12" s="162">
        <f>SUM(C7:C11)</f>
        <v>169043156.39</v>
      </c>
      <c r="D12" s="162">
        <f>SUM(D7:D11)</f>
        <v>75142826.1</v>
      </c>
      <c r="E12" s="163">
        <f>SUM(E7:E11)</f>
        <v>18966800</v>
      </c>
      <c r="F12" s="164">
        <f>SUM(F7:F11)</f>
        <v>73</v>
      </c>
      <c r="H12" s="39"/>
      <c r="I12" s="39"/>
      <c r="J12" s="39"/>
      <c r="K12" s="39"/>
      <c r="L12" s="39"/>
      <c r="M12" s="40"/>
    </row>
    <row r="13" spans="1:6" ht="15.75">
      <c r="A13" s="170" t="s">
        <v>481</v>
      </c>
      <c r="B13" s="171"/>
      <c r="C13" s="172"/>
      <c r="D13" s="172"/>
      <c r="E13" s="173">
        <v>225000</v>
      </c>
      <c r="F13" s="174"/>
    </row>
    <row r="14" spans="1:6" ht="15.75">
      <c r="A14" s="165" t="s">
        <v>480</v>
      </c>
      <c r="B14" s="166"/>
      <c r="C14" s="167"/>
      <c r="D14" s="167"/>
      <c r="E14" s="168">
        <f>SUM(E12:E13)</f>
        <v>19191800</v>
      </c>
      <c r="F14" s="169"/>
    </row>
    <row r="17" ht="15">
      <c r="C17" s="175"/>
    </row>
  </sheetData>
  <sheetProtection/>
  <mergeCells count="1">
    <mergeCell ref="A4:G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5" sqref="E35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00390625" style="3" customWidth="1"/>
    <col min="4" max="4" width="22.57421875" style="3" customWidth="1"/>
    <col min="5" max="5" width="25.28125" style="3" customWidth="1"/>
    <col min="6" max="7" width="11.00390625" style="4" customWidth="1"/>
    <col min="8" max="8" width="8.8515625" style="10" customWidth="1"/>
    <col min="9" max="9" width="9.140625" style="33" customWidth="1"/>
    <col min="10" max="10" width="10.7109375" style="33" customWidth="1"/>
    <col min="11" max="12" width="11.00390625" style="4" customWidth="1"/>
    <col min="13" max="13" width="5.00390625" style="33" customWidth="1"/>
    <col min="14" max="14" width="12.00390625" style="3" customWidth="1"/>
    <col min="15" max="15" width="15.421875" style="33" customWidth="1"/>
    <col min="16" max="16" width="11.140625" style="3" customWidth="1"/>
    <col min="17" max="17" width="10.140625" style="0" customWidth="1"/>
  </cols>
  <sheetData>
    <row r="1" spans="2:17" s="2" customFormat="1" ht="35.25" customHeight="1">
      <c r="B1" s="1" t="s">
        <v>2</v>
      </c>
      <c r="C1" s="1" t="s">
        <v>0</v>
      </c>
      <c r="D1" s="1" t="s">
        <v>3</v>
      </c>
      <c r="E1" s="1" t="s">
        <v>4</v>
      </c>
      <c r="F1" s="25" t="s">
        <v>5</v>
      </c>
      <c r="G1" s="25" t="s">
        <v>6</v>
      </c>
      <c r="H1" s="27" t="s">
        <v>7</v>
      </c>
      <c r="I1" s="1" t="s">
        <v>10</v>
      </c>
      <c r="J1" s="1" t="s">
        <v>469</v>
      </c>
      <c r="K1" s="25" t="s">
        <v>8</v>
      </c>
      <c r="L1" s="25" t="s">
        <v>9</v>
      </c>
      <c r="M1" s="1"/>
      <c r="N1" s="1" t="s">
        <v>470</v>
      </c>
      <c r="O1" s="89" t="s">
        <v>468</v>
      </c>
      <c r="P1" s="100" t="s">
        <v>8</v>
      </c>
      <c r="Q1" s="100" t="s">
        <v>9</v>
      </c>
    </row>
    <row r="2" spans="2:17" s="23" customFormat="1" ht="12" customHeight="1" hidden="1">
      <c r="B2" s="24"/>
      <c r="C2" s="24"/>
      <c r="D2" s="49"/>
      <c r="E2" s="24"/>
      <c r="F2" s="26"/>
      <c r="G2" s="26"/>
      <c r="H2" s="28"/>
      <c r="I2" s="29"/>
      <c r="J2" s="54"/>
      <c r="K2" s="26"/>
      <c r="L2" s="26"/>
      <c r="M2" s="178"/>
      <c r="N2" s="26"/>
      <c r="O2" s="96"/>
      <c r="P2" s="90"/>
      <c r="Q2" s="90"/>
    </row>
    <row r="3" spans="2:17" s="16" customFormat="1" ht="12" hidden="1">
      <c r="B3" s="11"/>
      <c r="C3" s="11"/>
      <c r="D3" s="42"/>
      <c r="E3" s="11"/>
      <c r="F3" s="17"/>
      <c r="G3" s="17"/>
      <c r="H3" s="20"/>
      <c r="I3" s="22"/>
      <c r="J3" s="55"/>
      <c r="K3" s="17"/>
      <c r="L3" s="17"/>
      <c r="M3" s="179"/>
      <c r="N3" s="17"/>
      <c r="O3" s="97"/>
      <c r="P3" s="91"/>
      <c r="Q3" s="91"/>
    </row>
    <row r="4" spans="2:17" s="16" customFormat="1" ht="12" hidden="1">
      <c r="B4" s="18"/>
      <c r="C4" s="11"/>
      <c r="D4" s="50"/>
      <c r="E4" s="18"/>
      <c r="F4" s="19"/>
      <c r="G4" s="19"/>
      <c r="H4" s="20"/>
      <c r="I4" s="30"/>
      <c r="J4" s="55"/>
      <c r="K4" s="19"/>
      <c r="L4" s="19"/>
      <c r="M4" s="179"/>
      <c r="N4" s="17"/>
      <c r="O4" s="97"/>
      <c r="P4" s="92"/>
      <c r="Q4" s="92"/>
    </row>
    <row r="5" spans="2:17" s="16" customFormat="1" ht="12" hidden="1">
      <c r="B5" s="11"/>
      <c r="C5" s="11"/>
      <c r="D5" s="42"/>
      <c r="E5" s="11"/>
      <c r="F5" s="17"/>
      <c r="G5" s="17"/>
      <c r="H5" s="20"/>
      <c r="I5" s="22"/>
      <c r="J5" s="55"/>
      <c r="K5" s="17"/>
      <c r="L5" s="17"/>
      <c r="M5" s="179"/>
      <c r="N5" s="17"/>
      <c r="O5" s="97"/>
      <c r="P5" s="91"/>
      <c r="Q5" s="91"/>
    </row>
    <row r="6" spans="2:17" s="16" customFormat="1" ht="12" hidden="1">
      <c r="B6" s="11"/>
      <c r="C6" s="11"/>
      <c r="D6" s="42"/>
      <c r="E6" s="11"/>
      <c r="F6" s="17"/>
      <c r="G6" s="17"/>
      <c r="H6" s="20"/>
      <c r="I6" s="22"/>
      <c r="J6" s="55"/>
      <c r="K6" s="17"/>
      <c r="L6" s="17"/>
      <c r="M6" s="179"/>
      <c r="N6" s="17"/>
      <c r="O6" s="97"/>
      <c r="P6" s="91"/>
      <c r="Q6" s="91"/>
    </row>
    <row r="7" spans="2:17" s="16" customFormat="1" ht="12" hidden="1">
      <c r="B7" s="11"/>
      <c r="C7" s="11"/>
      <c r="D7" s="42"/>
      <c r="E7" s="11"/>
      <c r="F7" s="17"/>
      <c r="G7" s="17"/>
      <c r="H7" s="20"/>
      <c r="I7" s="22"/>
      <c r="J7" s="55"/>
      <c r="K7" s="17"/>
      <c r="L7" s="17"/>
      <c r="M7" s="179"/>
      <c r="N7" s="17"/>
      <c r="O7" s="97"/>
      <c r="P7" s="91"/>
      <c r="Q7" s="91"/>
    </row>
    <row r="8" spans="2:17" s="16" customFormat="1" ht="12" hidden="1">
      <c r="B8" s="11"/>
      <c r="C8" s="11"/>
      <c r="D8" s="42"/>
      <c r="E8" s="11"/>
      <c r="F8" s="17"/>
      <c r="G8" s="17"/>
      <c r="H8" s="20"/>
      <c r="I8" s="22"/>
      <c r="J8" s="55"/>
      <c r="K8" s="17"/>
      <c r="L8" s="17"/>
      <c r="M8" s="179"/>
      <c r="N8" s="17"/>
      <c r="O8" s="97"/>
      <c r="P8" s="91"/>
      <c r="Q8" s="91"/>
    </row>
    <row r="9" spans="2:17" s="16" customFormat="1" ht="12" hidden="1">
      <c r="B9" s="12"/>
      <c r="C9" s="11"/>
      <c r="D9" s="51"/>
      <c r="E9" s="13"/>
      <c r="F9" s="14"/>
      <c r="G9" s="15"/>
      <c r="H9" s="20"/>
      <c r="I9" s="32"/>
      <c r="J9" s="55"/>
      <c r="K9" s="15"/>
      <c r="L9" s="15"/>
      <c r="M9" s="179"/>
      <c r="N9" s="17"/>
      <c r="O9" s="97"/>
      <c r="P9" s="93"/>
      <c r="Q9" s="93"/>
    </row>
    <row r="10" spans="2:17" s="16" customFormat="1" ht="12" hidden="1">
      <c r="B10" s="11"/>
      <c r="C10" s="11"/>
      <c r="D10" s="42"/>
      <c r="E10" s="11"/>
      <c r="F10" s="17"/>
      <c r="G10" s="17"/>
      <c r="H10" s="20"/>
      <c r="I10" s="22"/>
      <c r="J10" s="55"/>
      <c r="K10" s="17"/>
      <c r="L10" s="17"/>
      <c r="M10" s="179"/>
      <c r="N10" s="17"/>
      <c r="O10" s="97"/>
      <c r="P10" s="91"/>
      <c r="Q10" s="91"/>
    </row>
    <row r="11" spans="2:17" s="16" customFormat="1" ht="12" hidden="1">
      <c r="B11" s="11"/>
      <c r="C11" s="11"/>
      <c r="D11" s="52"/>
      <c r="E11" s="11"/>
      <c r="F11" s="17"/>
      <c r="G11" s="17"/>
      <c r="H11" s="20"/>
      <c r="I11" s="22"/>
      <c r="J11" s="55"/>
      <c r="K11" s="17"/>
      <c r="L11" s="17"/>
      <c r="M11" s="179"/>
      <c r="N11" s="17"/>
      <c r="O11" s="97"/>
      <c r="P11" s="91"/>
      <c r="Q11" s="91"/>
    </row>
    <row r="12" spans="2:17" s="16" customFormat="1" ht="12" hidden="1">
      <c r="B12" s="11"/>
      <c r="C12" s="11"/>
      <c r="D12" s="42"/>
      <c r="E12" s="11"/>
      <c r="F12" s="17"/>
      <c r="G12" s="17"/>
      <c r="H12" s="20"/>
      <c r="I12" s="22"/>
      <c r="J12" s="55"/>
      <c r="K12" s="17"/>
      <c r="L12" s="17"/>
      <c r="M12" s="179"/>
      <c r="N12" s="17"/>
      <c r="O12" s="97"/>
      <c r="P12" s="91"/>
      <c r="Q12" s="91"/>
    </row>
    <row r="13" spans="2:17" s="16" customFormat="1" ht="12" hidden="1">
      <c r="B13" s="11"/>
      <c r="C13" s="11"/>
      <c r="D13" s="42"/>
      <c r="E13" s="11"/>
      <c r="F13" s="17"/>
      <c r="G13" s="17"/>
      <c r="H13" s="20"/>
      <c r="I13" s="22"/>
      <c r="J13" s="55"/>
      <c r="K13" s="17"/>
      <c r="L13" s="17"/>
      <c r="M13" s="179"/>
      <c r="N13" s="17"/>
      <c r="O13" s="97"/>
      <c r="P13" s="91"/>
      <c r="Q13" s="91"/>
    </row>
    <row r="14" spans="2:17" s="16" customFormat="1" ht="12" hidden="1">
      <c r="B14" s="11"/>
      <c r="C14" s="11"/>
      <c r="D14" s="42"/>
      <c r="E14" s="11"/>
      <c r="F14" s="17"/>
      <c r="G14" s="17"/>
      <c r="H14" s="20"/>
      <c r="I14" s="22"/>
      <c r="J14" s="55"/>
      <c r="K14" s="17"/>
      <c r="L14" s="17"/>
      <c r="M14" s="179"/>
      <c r="N14" s="17"/>
      <c r="O14" s="97"/>
      <c r="P14" s="91"/>
      <c r="Q14" s="91"/>
    </row>
    <row r="15" spans="2:17" s="16" customFormat="1" ht="12" hidden="1">
      <c r="B15" s="11"/>
      <c r="C15" s="11"/>
      <c r="D15" s="42"/>
      <c r="E15" s="11"/>
      <c r="F15" s="17"/>
      <c r="G15" s="17"/>
      <c r="H15" s="20"/>
      <c r="I15" s="22"/>
      <c r="J15" s="55"/>
      <c r="K15" s="17"/>
      <c r="L15" s="17"/>
      <c r="M15" s="179"/>
      <c r="N15" s="17"/>
      <c r="O15" s="97"/>
      <c r="P15" s="91"/>
      <c r="Q15" s="91"/>
    </row>
    <row r="16" spans="2:17" s="16" customFormat="1" ht="12" hidden="1">
      <c r="B16" s="11"/>
      <c r="C16" s="11"/>
      <c r="D16" s="42"/>
      <c r="E16" s="11"/>
      <c r="F16" s="17"/>
      <c r="G16" s="17"/>
      <c r="H16" s="20"/>
      <c r="I16" s="22"/>
      <c r="J16" s="55"/>
      <c r="K16" s="17"/>
      <c r="L16" s="17"/>
      <c r="M16" s="179"/>
      <c r="N16" s="17"/>
      <c r="O16" s="97"/>
      <c r="P16" s="91"/>
      <c r="Q16" s="91"/>
    </row>
    <row r="17" spans="2:17" s="16" customFormat="1" ht="12" hidden="1">
      <c r="B17" s="11"/>
      <c r="C17" s="11"/>
      <c r="D17" s="42"/>
      <c r="E17" s="11"/>
      <c r="F17" s="17"/>
      <c r="G17" s="17"/>
      <c r="H17" s="20"/>
      <c r="I17" s="22"/>
      <c r="J17" s="55"/>
      <c r="K17" s="17"/>
      <c r="L17" s="17"/>
      <c r="M17" s="179"/>
      <c r="N17" s="17"/>
      <c r="O17" s="97"/>
      <c r="P17" s="91"/>
      <c r="Q17" s="91"/>
    </row>
    <row r="18" spans="2:17" s="16" customFormat="1" ht="12" hidden="1">
      <c r="B18" s="11"/>
      <c r="C18" s="11"/>
      <c r="D18" s="42"/>
      <c r="E18" s="11"/>
      <c r="F18" s="17"/>
      <c r="G18" s="17"/>
      <c r="H18" s="20"/>
      <c r="I18" s="22"/>
      <c r="J18" s="55"/>
      <c r="K18" s="17"/>
      <c r="L18" s="17"/>
      <c r="M18" s="179"/>
      <c r="N18" s="17"/>
      <c r="O18" s="97"/>
      <c r="P18" s="91"/>
      <c r="Q18" s="91"/>
    </row>
    <row r="19" spans="2:17" s="16" customFormat="1" ht="12" hidden="1">
      <c r="B19" s="11"/>
      <c r="C19" s="11"/>
      <c r="D19" s="42"/>
      <c r="E19" s="11"/>
      <c r="F19" s="17"/>
      <c r="G19" s="17"/>
      <c r="H19" s="20"/>
      <c r="I19" s="22"/>
      <c r="J19" s="55"/>
      <c r="K19" s="17"/>
      <c r="L19" s="17"/>
      <c r="M19" s="179"/>
      <c r="N19" s="17"/>
      <c r="O19" s="97"/>
      <c r="P19" s="91"/>
      <c r="Q19" s="91"/>
    </row>
    <row r="20" spans="2:17" s="16" customFormat="1" ht="12" hidden="1">
      <c r="B20" s="11"/>
      <c r="C20" s="11"/>
      <c r="D20" s="42"/>
      <c r="E20" s="11"/>
      <c r="F20" s="17"/>
      <c r="G20" s="17"/>
      <c r="H20" s="20"/>
      <c r="I20" s="22"/>
      <c r="J20" s="55"/>
      <c r="K20" s="17"/>
      <c r="L20" s="17"/>
      <c r="M20" s="179"/>
      <c r="N20" s="17"/>
      <c r="O20" s="97"/>
      <c r="P20" s="91"/>
      <c r="Q20" s="91"/>
    </row>
    <row r="21" spans="2:17" s="16" customFormat="1" ht="12" hidden="1">
      <c r="B21" s="11"/>
      <c r="C21" s="11"/>
      <c r="D21" s="42"/>
      <c r="E21" s="11"/>
      <c r="F21" s="17"/>
      <c r="G21" s="17"/>
      <c r="H21" s="20"/>
      <c r="I21" s="22"/>
      <c r="J21" s="55"/>
      <c r="K21" s="17"/>
      <c r="L21" s="17"/>
      <c r="M21" s="179"/>
      <c r="N21" s="17"/>
      <c r="O21" s="97"/>
      <c r="P21" s="91"/>
      <c r="Q21" s="91"/>
    </row>
    <row r="22" spans="2:17" s="16" customFormat="1" ht="12" hidden="1">
      <c r="B22" s="11"/>
      <c r="C22" s="11"/>
      <c r="D22" s="42"/>
      <c r="E22" s="11"/>
      <c r="F22" s="17"/>
      <c r="G22" s="17"/>
      <c r="H22" s="20"/>
      <c r="I22" s="22"/>
      <c r="J22" s="55"/>
      <c r="K22" s="17"/>
      <c r="L22" s="17"/>
      <c r="M22" s="179"/>
      <c r="N22" s="17"/>
      <c r="O22" s="97"/>
      <c r="P22" s="91"/>
      <c r="Q22" s="91"/>
    </row>
    <row r="23" spans="2:17" s="16" customFormat="1" ht="12" hidden="1">
      <c r="B23" s="12"/>
      <c r="C23" s="11"/>
      <c r="D23" s="51"/>
      <c r="E23" s="13"/>
      <c r="F23" s="14"/>
      <c r="G23" s="15"/>
      <c r="H23" s="20"/>
      <c r="I23" s="32"/>
      <c r="J23" s="55"/>
      <c r="K23" s="15"/>
      <c r="L23" s="15"/>
      <c r="M23" s="179"/>
      <c r="N23" s="17"/>
      <c r="O23" s="97"/>
      <c r="P23" s="93"/>
      <c r="Q23" s="93"/>
    </row>
    <row r="24" spans="2:17" s="16" customFormat="1" ht="12" hidden="1">
      <c r="B24" s="11"/>
      <c r="C24" s="11"/>
      <c r="D24" s="42"/>
      <c r="E24" s="11"/>
      <c r="F24" s="17"/>
      <c r="G24" s="17"/>
      <c r="H24" s="20"/>
      <c r="I24" s="22"/>
      <c r="J24" s="55"/>
      <c r="K24" s="17"/>
      <c r="L24" s="17"/>
      <c r="M24" s="179"/>
      <c r="N24" s="17"/>
      <c r="O24" s="97"/>
      <c r="P24" s="91"/>
      <c r="Q24" s="91"/>
    </row>
    <row r="25" spans="2:17" s="16" customFormat="1" ht="12" hidden="1">
      <c r="B25" s="11"/>
      <c r="C25" s="11"/>
      <c r="D25" s="42"/>
      <c r="E25" s="11"/>
      <c r="F25" s="17"/>
      <c r="G25" s="17"/>
      <c r="H25" s="20"/>
      <c r="I25" s="22"/>
      <c r="J25" s="55"/>
      <c r="K25" s="17"/>
      <c r="L25" s="17"/>
      <c r="M25" s="179"/>
      <c r="N25" s="17"/>
      <c r="O25" s="97"/>
      <c r="P25" s="91"/>
      <c r="Q25" s="91"/>
    </row>
    <row r="26" spans="2:17" s="16" customFormat="1" ht="12" hidden="1">
      <c r="B26" s="45"/>
      <c r="C26" s="45"/>
      <c r="D26" s="53"/>
      <c r="E26" s="45"/>
      <c r="F26" s="46"/>
      <c r="G26" s="46"/>
      <c r="H26" s="47"/>
      <c r="I26" s="48"/>
      <c r="J26" s="56"/>
      <c r="K26" s="46"/>
      <c r="L26" s="46"/>
      <c r="M26" s="180"/>
      <c r="N26" s="46"/>
      <c r="O26" s="98"/>
      <c r="P26" s="94"/>
      <c r="Q26" s="94"/>
    </row>
    <row r="27" spans="2:17" s="16" customFormat="1" ht="12" customHeight="1">
      <c r="B27" s="11" t="s">
        <v>70</v>
      </c>
      <c r="C27" s="11" t="s">
        <v>112</v>
      </c>
      <c r="D27" s="42" t="s">
        <v>71</v>
      </c>
      <c r="E27" s="11" t="s">
        <v>72</v>
      </c>
      <c r="F27" s="17">
        <v>229206</v>
      </c>
      <c r="G27" s="17">
        <v>114603</v>
      </c>
      <c r="H27" s="20">
        <f aca="true" t="shared" si="0" ref="H27:H33">G27*100/F27</f>
        <v>50</v>
      </c>
      <c r="I27" s="22">
        <v>70</v>
      </c>
      <c r="J27" s="55">
        <f aca="true" t="shared" si="1" ref="J27:J66">G27</f>
        <v>114603</v>
      </c>
      <c r="K27" s="19">
        <v>0</v>
      </c>
      <c r="L27" s="117">
        <v>114603</v>
      </c>
      <c r="M27" s="178" t="s">
        <v>478</v>
      </c>
      <c r="N27" s="117">
        <f aca="true" t="shared" si="2" ref="N27:N34">N26+J27</f>
        <v>114603</v>
      </c>
      <c r="O27" s="99">
        <v>114600</v>
      </c>
      <c r="P27" s="92">
        <v>0</v>
      </c>
      <c r="Q27" s="91">
        <v>114600</v>
      </c>
    </row>
    <row r="28" spans="2:17" s="16" customFormat="1" ht="12">
      <c r="B28" s="11" t="s">
        <v>76</v>
      </c>
      <c r="C28" s="11" t="s">
        <v>112</v>
      </c>
      <c r="D28" s="42" t="s">
        <v>77</v>
      </c>
      <c r="E28" s="11" t="s">
        <v>78</v>
      </c>
      <c r="F28" s="17">
        <v>315000</v>
      </c>
      <c r="G28" s="17">
        <v>157500</v>
      </c>
      <c r="H28" s="20">
        <f t="shared" si="0"/>
        <v>50</v>
      </c>
      <c r="I28" s="22">
        <v>70</v>
      </c>
      <c r="J28" s="55">
        <f t="shared" si="1"/>
        <v>157500</v>
      </c>
      <c r="K28" s="17">
        <v>0</v>
      </c>
      <c r="L28" s="117">
        <v>157500</v>
      </c>
      <c r="M28" s="179"/>
      <c r="N28" s="117">
        <f t="shared" si="2"/>
        <v>272103</v>
      </c>
      <c r="O28" s="99">
        <f aca="true" t="shared" si="3" ref="O28:O47">L28</f>
        <v>157500</v>
      </c>
      <c r="P28" s="91">
        <v>0</v>
      </c>
      <c r="Q28" s="91">
        <v>157500</v>
      </c>
    </row>
    <row r="29" spans="2:17" s="16" customFormat="1" ht="12">
      <c r="B29" s="11" t="s">
        <v>100</v>
      </c>
      <c r="C29" s="11" t="s">
        <v>112</v>
      </c>
      <c r="D29" s="42" t="s">
        <v>101</v>
      </c>
      <c r="E29" s="11" t="s">
        <v>102</v>
      </c>
      <c r="F29" s="17">
        <v>600000</v>
      </c>
      <c r="G29" s="17">
        <v>300000</v>
      </c>
      <c r="H29" s="20">
        <f t="shared" si="0"/>
        <v>50</v>
      </c>
      <c r="I29" s="22">
        <v>70</v>
      </c>
      <c r="J29" s="55">
        <f t="shared" si="1"/>
        <v>300000</v>
      </c>
      <c r="K29" s="17">
        <v>0</v>
      </c>
      <c r="L29" s="117">
        <v>300000</v>
      </c>
      <c r="M29" s="179"/>
      <c r="N29" s="117">
        <f t="shared" si="2"/>
        <v>572103</v>
      </c>
      <c r="O29" s="99">
        <f t="shared" si="3"/>
        <v>300000</v>
      </c>
      <c r="P29" s="91">
        <v>0</v>
      </c>
      <c r="Q29" s="91">
        <v>300000</v>
      </c>
    </row>
    <row r="30" spans="2:17" s="16" customFormat="1" ht="12">
      <c r="B30" s="11" t="s">
        <v>163</v>
      </c>
      <c r="C30" s="11" t="s">
        <v>169</v>
      </c>
      <c r="D30" s="42" t="s">
        <v>164</v>
      </c>
      <c r="E30" s="11" t="s">
        <v>165</v>
      </c>
      <c r="F30" s="17">
        <v>174000</v>
      </c>
      <c r="G30" s="17">
        <v>87000</v>
      </c>
      <c r="H30" s="20">
        <f t="shared" si="0"/>
        <v>50</v>
      </c>
      <c r="I30" s="22">
        <v>70</v>
      </c>
      <c r="J30" s="55">
        <f t="shared" si="1"/>
        <v>87000</v>
      </c>
      <c r="K30" s="17">
        <v>0</v>
      </c>
      <c r="L30" s="117">
        <v>87000</v>
      </c>
      <c r="M30" s="179"/>
      <c r="N30" s="117">
        <f t="shared" si="2"/>
        <v>659103</v>
      </c>
      <c r="O30" s="99">
        <f t="shared" si="3"/>
        <v>87000</v>
      </c>
      <c r="P30" s="91">
        <v>0</v>
      </c>
      <c r="Q30" s="91">
        <v>87000</v>
      </c>
    </row>
    <row r="31" spans="2:17" s="16" customFormat="1" ht="12">
      <c r="B31" s="11" t="s">
        <v>166</v>
      </c>
      <c r="C31" s="11" t="s">
        <v>169</v>
      </c>
      <c r="D31" s="42" t="s">
        <v>167</v>
      </c>
      <c r="E31" s="11" t="s">
        <v>168</v>
      </c>
      <c r="F31" s="17">
        <v>342000</v>
      </c>
      <c r="G31" s="17">
        <v>171000</v>
      </c>
      <c r="H31" s="20">
        <f t="shared" si="0"/>
        <v>50</v>
      </c>
      <c r="I31" s="22">
        <v>70</v>
      </c>
      <c r="J31" s="55">
        <f t="shared" si="1"/>
        <v>171000</v>
      </c>
      <c r="K31" s="17">
        <v>165186</v>
      </c>
      <c r="L31" s="117">
        <v>5814</v>
      </c>
      <c r="M31" s="179"/>
      <c r="N31" s="117">
        <f t="shared" si="2"/>
        <v>830103</v>
      </c>
      <c r="O31" s="99">
        <v>171000</v>
      </c>
      <c r="P31" s="91">
        <v>165200</v>
      </c>
      <c r="Q31" s="91">
        <v>5800</v>
      </c>
    </row>
    <row r="32" spans="2:17" s="16" customFormat="1" ht="12">
      <c r="B32" s="11" t="s">
        <v>188</v>
      </c>
      <c r="C32" s="11" t="s">
        <v>200</v>
      </c>
      <c r="D32" s="42" t="s">
        <v>202</v>
      </c>
      <c r="E32" s="11" t="s">
        <v>189</v>
      </c>
      <c r="F32" s="17">
        <v>400000</v>
      </c>
      <c r="G32" s="17">
        <v>200000</v>
      </c>
      <c r="H32" s="20">
        <f t="shared" si="0"/>
        <v>50</v>
      </c>
      <c r="I32" s="22">
        <v>70</v>
      </c>
      <c r="J32" s="55">
        <f t="shared" si="1"/>
        <v>200000</v>
      </c>
      <c r="K32" s="17">
        <v>120000</v>
      </c>
      <c r="L32" s="117">
        <v>80000</v>
      </c>
      <c r="M32" s="179"/>
      <c r="N32" s="117">
        <f t="shared" si="2"/>
        <v>1030103</v>
      </c>
      <c r="O32" s="99">
        <v>200000</v>
      </c>
      <c r="P32" s="91">
        <v>120000</v>
      </c>
      <c r="Q32" s="91">
        <v>80000</v>
      </c>
    </row>
    <row r="33" spans="2:17" s="16" customFormat="1" ht="12">
      <c r="B33" s="11" t="s">
        <v>190</v>
      </c>
      <c r="C33" s="11" t="s">
        <v>200</v>
      </c>
      <c r="D33" s="42" t="s">
        <v>203</v>
      </c>
      <c r="E33" s="11" t="s">
        <v>191</v>
      </c>
      <c r="F33" s="17">
        <v>170923</v>
      </c>
      <c r="G33" s="17">
        <v>85461</v>
      </c>
      <c r="H33" s="20">
        <f t="shared" si="0"/>
        <v>49.99970747061543</v>
      </c>
      <c r="I33" s="22">
        <v>70</v>
      </c>
      <c r="J33" s="55">
        <f t="shared" si="1"/>
        <v>85461</v>
      </c>
      <c r="K33" s="17">
        <v>85461</v>
      </c>
      <c r="L33" s="117">
        <v>0</v>
      </c>
      <c r="M33" s="179"/>
      <c r="N33" s="117">
        <f t="shared" si="2"/>
        <v>1115564</v>
      </c>
      <c r="O33" s="99">
        <v>85400</v>
      </c>
      <c r="P33" s="91">
        <v>85400</v>
      </c>
      <c r="Q33" s="91">
        <v>0</v>
      </c>
    </row>
    <row r="34" spans="2:17" s="16" customFormat="1" ht="12">
      <c r="B34" s="11" t="s">
        <v>192</v>
      </c>
      <c r="C34" s="11" t="s">
        <v>200</v>
      </c>
      <c r="D34" s="42" t="s">
        <v>204</v>
      </c>
      <c r="E34" s="11" t="s">
        <v>193</v>
      </c>
      <c r="F34" s="17">
        <v>800000</v>
      </c>
      <c r="G34" s="17">
        <v>400000</v>
      </c>
      <c r="H34" s="20">
        <f aca="true" t="shared" si="4" ref="H34:H65">G34*100/F34</f>
        <v>50</v>
      </c>
      <c r="I34" s="22">
        <v>70</v>
      </c>
      <c r="J34" s="55">
        <f t="shared" si="1"/>
        <v>400000</v>
      </c>
      <c r="K34" s="17">
        <v>0</v>
      </c>
      <c r="L34" s="117">
        <v>400000</v>
      </c>
      <c r="M34" s="179"/>
      <c r="N34" s="117">
        <f t="shared" si="2"/>
        <v>1515564</v>
      </c>
      <c r="O34" s="99">
        <f t="shared" si="3"/>
        <v>400000</v>
      </c>
      <c r="P34" s="91">
        <v>0</v>
      </c>
      <c r="Q34" s="91">
        <v>400000</v>
      </c>
    </row>
    <row r="35" spans="2:17" s="16" customFormat="1" ht="12">
      <c r="B35" s="11" t="s">
        <v>196</v>
      </c>
      <c r="C35" s="11" t="s">
        <v>200</v>
      </c>
      <c r="D35" s="42" t="s">
        <v>206</v>
      </c>
      <c r="E35" s="11" t="s">
        <v>197</v>
      </c>
      <c r="F35" s="17">
        <v>704000</v>
      </c>
      <c r="G35" s="17">
        <v>352000</v>
      </c>
      <c r="H35" s="20">
        <f t="shared" si="4"/>
        <v>50</v>
      </c>
      <c r="I35" s="22">
        <v>70</v>
      </c>
      <c r="J35" s="55">
        <f t="shared" si="1"/>
        <v>352000</v>
      </c>
      <c r="K35" s="17">
        <v>0</v>
      </c>
      <c r="L35" s="117">
        <v>352000</v>
      </c>
      <c r="M35" s="179"/>
      <c r="N35" s="117">
        <f aca="true" t="shared" si="5" ref="N35:N66">N34+J35</f>
        <v>1867564</v>
      </c>
      <c r="O35" s="99">
        <f t="shared" si="3"/>
        <v>352000</v>
      </c>
      <c r="P35" s="91">
        <v>0</v>
      </c>
      <c r="Q35" s="91">
        <v>352000</v>
      </c>
    </row>
    <row r="36" spans="2:17" s="16" customFormat="1" ht="12">
      <c r="B36" s="12" t="s">
        <v>247</v>
      </c>
      <c r="C36" s="11" t="s">
        <v>250</v>
      </c>
      <c r="D36" s="51" t="s">
        <v>248</v>
      </c>
      <c r="E36" s="13" t="s">
        <v>249</v>
      </c>
      <c r="F36" s="14">
        <v>400000</v>
      </c>
      <c r="G36" s="15">
        <v>200000</v>
      </c>
      <c r="H36" s="20">
        <f t="shared" si="4"/>
        <v>50</v>
      </c>
      <c r="I36" s="32">
        <v>70</v>
      </c>
      <c r="J36" s="55">
        <f t="shared" si="1"/>
        <v>200000</v>
      </c>
      <c r="K36" s="15">
        <v>0</v>
      </c>
      <c r="L36" s="156">
        <v>200000</v>
      </c>
      <c r="M36" s="179"/>
      <c r="N36" s="117">
        <f t="shared" si="5"/>
        <v>2067564</v>
      </c>
      <c r="O36" s="99">
        <f t="shared" si="3"/>
        <v>200000</v>
      </c>
      <c r="P36" s="93">
        <v>0</v>
      </c>
      <c r="Q36" s="93">
        <v>200000</v>
      </c>
    </row>
    <row r="37" spans="2:17" s="16" customFormat="1" ht="12">
      <c r="B37" s="11" t="s">
        <v>355</v>
      </c>
      <c r="C37" s="11" t="s">
        <v>364</v>
      </c>
      <c r="D37" s="42" t="s">
        <v>356</v>
      </c>
      <c r="E37" s="11" t="s">
        <v>357</v>
      </c>
      <c r="F37" s="17">
        <v>540000</v>
      </c>
      <c r="G37" s="17">
        <v>270000</v>
      </c>
      <c r="H37" s="20">
        <f t="shared" si="4"/>
        <v>50</v>
      </c>
      <c r="I37" s="22">
        <v>70</v>
      </c>
      <c r="J37" s="55">
        <f t="shared" si="1"/>
        <v>270000</v>
      </c>
      <c r="K37" s="17">
        <v>0</v>
      </c>
      <c r="L37" s="117">
        <v>270000</v>
      </c>
      <c r="M37" s="179"/>
      <c r="N37" s="117">
        <f t="shared" si="5"/>
        <v>2337564</v>
      </c>
      <c r="O37" s="99">
        <f t="shared" si="3"/>
        <v>270000</v>
      </c>
      <c r="P37" s="91">
        <v>0</v>
      </c>
      <c r="Q37" s="91">
        <v>270000</v>
      </c>
    </row>
    <row r="38" spans="2:17" s="16" customFormat="1" ht="12">
      <c r="B38" s="11" t="s">
        <v>419</v>
      </c>
      <c r="C38" s="11" t="s">
        <v>413</v>
      </c>
      <c r="D38" s="42" t="s">
        <v>420</v>
      </c>
      <c r="E38" s="11" t="s">
        <v>421</v>
      </c>
      <c r="F38" s="17">
        <v>5964000</v>
      </c>
      <c r="G38" s="17">
        <v>600000</v>
      </c>
      <c r="H38" s="20">
        <f t="shared" si="4"/>
        <v>10.060362173038229</v>
      </c>
      <c r="I38" s="22">
        <v>70</v>
      </c>
      <c r="J38" s="55">
        <f t="shared" si="1"/>
        <v>600000</v>
      </c>
      <c r="K38" s="17">
        <v>600000</v>
      </c>
      <c r="L38" s="117">
        <v>0</v>
      </c>
      <c r="M38" s="179"/>
      <c r="N38" s="117">
        <f t="shared" si="5"/>
        <v>2937564</v>
      </c>
      <c r="O38" s="99">
        <v>600000</v>
      </c>
      <c r="P38" s="91">
        <v>600000</v>
      </c>
      <c r="Q38" s="91">
        <v>0</v>
      </c>
    </row>
    <row r="39" spans="2:17" s="16" customFormat="1" ht="12">
      <c r="B39" s="18" t="s">
        <v>30</v>
      </c>
      <c r="C39" s="11" t="s">
        <v>39</v>
      </c>
      <c r="D39" s="50" t="s">
        <v>31</v>
      </c>
      <c r="E39" s="18" t="s">
        <v>32</v>
      </c>
      <c r="F39" s="19">
        <v>300000</v>
      </c>
      <c r="G39" s="19">
        <v>150000</v>
      </c>
      <c r="H39" s="20">
        <f t="shared" si="4"/>
        <v>50</v>
      </c>
      <c r="I39" s="30">
        <v>65</v>
      </c>
      <c r="J39" s="55">
        <f t="shared" si="1"/>
        <v>150000</v>
      </c>
      <c r="K39" s="19">
        <v>150000</v>
      </c>
      <c r="L39" s="139">
        <v>0</v>
      </c>
      <c r="M39" s="179"/>
      <c r="N39" s="117">
        <f t="shared" si="5"/>
        <v>3087564</v>
      </c>
      <c r="O39" s="99">
        <v>150000</v>
      </c>
      <c r="P39" s="92">
        <v>150000</v>
      </c>
      <c r="Q39" s="92">
        <v>0</v>
      </c>
    </row>
    <row r="40" spans="2:17" s="16" customFormat="1" ht="12">
      <c r="B40" s="18" t="s">
        <v>33</v>
      </c>
      <c r="C40" s="11" t="s">
        <v>39</v>
      </c>
      <c r="D40" s="50" t="s">
        <v>34</v>
      </c>
      <c r="E40" s="18" t="s">
        <v>35</v>
      </c>
      <c r="F40" s="19">
        <v>547934</v>
      </c>
      <c r="G40" s="19">
        <v>273967</v>
      </c>
      <c r="H40" s="20">
        <f t="shared" si="4"/>
        <v>50</v>
      </c>
      <c r="I40" s="30">
        <v>65</v>
      </c>
      <c r="J40" s="55">
        <f t="shared" si="1"/>
        <v>273967</v>
      </c>
      <c r="K40" s="19">
        <v>273967</v>
      </c>
      <c r="L40" s="139">
        <v>0</v>
      </c>
      <c r="M40" s="179"/>
      <c r="N40" s="117">
        <f t="shared" si="5"/>
        <v>3361531</v>
      </c>
      <c r="O40" s="99">
        <v>273900</v>
      </c>
      <c r="P40" s="92">
        <v>273900</v>
      </c>
      <c r="Q40" s="92">
        <v>0</v>
      </c>
    </row>
    <row r="41" spans="2:17" s="16" customFormat="1" ht="12">
      <c r="B41" s="11" t="s">
        <v>67</v>
      </c>
      <c r="C41" s="11" t="s">
        <v>112</v>
      </c>
      <c r="D41" s="42" t="s">
        <v>68</v>
      </c>
      <c r="E41" s="11" t="s">
        <v>69</v>
      </c>
      <c r="F41" s="17">
        <v>150000</v>
      </c>
      <c r="G41" s="17">
        <v>75000</v>
      </c>
      <c r="H41" s="20">
        <f t="shared" si="4"/>
        <v>50</v>
      </c>
      <c r="I41" s="22">
        <v>65</v>
      </c>
      <c r="J41" s="55">
        <f t="shared" si="1"/>
        <v>75000</v>
      </c>
      <c r="K41" s="19">
        <v>0</v>
      </c>
      <c r="L41" s="117">
        <v>75000</v>
      </c>
      <c r="M41" s="179"/>
      <c r="N41" s="117">
        <f t="shared" si="5"/>
        <v>3436531</v>
      </c>
      <c r="O41" s="99">
        <f t="shared" si="3"/>
        <v>75000</v>
      </c>
      <c r="P41" s="92">
        <v>0</v>
      </c>
      <c r="Q41" s="91">
        <v>75000</v>
      </c>
    </row>
    <row r="42" spans="2:17" s="16" customFormat="1" ht="12">
      <c r="B42" s="11" t="s">
        <v>106</v>
      </c>
      <c r="C42" s="11" t="s">
        <v>112</v>
      </c>
      <c r="D42" s="42" t="s">
        <v>107</v>
      </c>
      <c r="E42" s="11" t="s">
        <v>108</v>
      </c>
      <c r="F42" s="17">
        <v>723938</v>
      </c>
      <c r="G42" s="17">
        <v>361969</v>
      </c>
      <c r="H42" s="20">
        <f t="shared" si="4"/>
        <v>50</v>
      </c>
      <c r="I42" s="22">
        <v>65</v>
      </c>
      <c r="J42" s="55">
        <f t="shared" si="1"/>
        <v>361969</v>
      </c>
      <c r="K42" s="17">
        <v>0</v>
      </c>
      <c r="L42" s="117">
        <v>361969</v>
      </c>
      <c r="M42" s="179"/>
      <c r="N42" s="117">
        <f t="shared" si="5"/>
        <v>3798500</v>
      </c>
      <c r="O42" s="99">
        <v>361900</v>
      </c>
      <c r="P42" s="91">
        <v>0</v>
      </c>
      <c r="Q42" s="91">
        <v>361900</v>
      </c>
    </row>
    <row r="43" spans="2:17" s="16" customFormat="1" ht="12">
      <c r="B43" s="11" t="s">
        <v>186</v>
      </c>
      <c r="C43" s="11" t="s">
        <v>200</v>
      </c>
      <c r="D43" s="42" t="s">
        <v>201</v>
      </c>
      <c r="E43" s="11" t="s">
        <v>187</v>
      </c>
      <c r="F43" s="17">
        <v>175000</v>
      </c>
      <c r="G43" s="17">
        <v>87500</v>
      </c>
      <c r="H43" s="20">
        <f t="shared" si="4"/>
        <v>50</v>
      </c>
      <c r="I43" s="22">
        <v>65</v>
      </c>
      <c r="J43" s="55">
        <f t="shared" si="1"/>
        <v>87500</v>
      </c>
      <c r="K43" s="17">
        <v>0</v>
      </c>
      <c r="L43" s="117">
        <v>87500</v>
      </c>
      <c r="M43" s="179"/>
      <c r="N43" s="117">
        <f t="shared" si="5"/>
        <v>3886000</v>
      </c>
      <c r="O43" s="99">
        <f t="shared" si="3"/>
        <v>87500</v>
      </c>
      <c r="P43" s="91">
        <v>0</v>
      </c>
      <c r="Q43" s="91">
        <v>87500</v>
      </c>
    </row>
    <row r="44" spans="2:17" s="16" customFormat="1" ht="12">
      <c r="B44" s="11" t="s">
        <v>194</v>
      </c>
      <c r="C44" s="11" t="s">
        <v>200</v>
      </c>
      <c r="D44" s="42" t="s">
        <v>205</v>
      </c>
      <c r="E44" s="11" t="s">
        <v>195</v>
      </c>
      <c r="F44" s="17">
        <v>200000</v>
      </c>
      <c r="G44" s="17">
        <v>100000</v>
      </c>
      <c r="H44" s="20">
        <f t="shared" si="4"/>
        <v>50</v>
      </c>
      <c r="I44" s="22">
        <v>65</v>
      </c>
      <c r="J44" s="55">
        <f t="shared" si="1"/>
        <v>100000</v>
      </c>
      <c r="K44" s="17">
        <v>0</v>
      </c>
      <c r="L44" s="117">
        <v>100000</v>
      </c>
      <c r="M44" s="179"/>
      <c r="N44" s="117">
        <f t="shared" si="5"/>
        <v>3986000</v>
      </c>
      <c r="O44" s="99">
        <f t="shared" si="3"/>
        <v>100000</v>
      </c>
      <c r="P44" s="91">
        <v>0</v>
      </c>
      <c r="Q44" s="91">
        <v>100000</v>
      </c>
    </row>
    <row r="45" spans="2:17" s="16" customFormat="1" ht="12">
      <c r="B45" s="11" t="s">
        <v>336</v>
      </c>
      <c r="C45" s="11" t="s">
        <v>339</v>
      </c>
      <c r="D45" s="42" t="s">
        <v>337</v>
      </c>
      <c r="E45" s="11" t="s">
        <v>338</v>
      </c>
      <c r="F45" s="17">
        <v>460000</v>
      </c>
      <c r="G45" s="17">
        <v>230000</v>
      </c>
      <c r="H45" s="20">
        <f t="shared" si="4"/>
        <v>50</v>
      </c>
      <c r="I45" s="22">
        <v>65</v>
      </c>
      <c r="J45" s="55">
        <f t="shared" si="1"/>
        <v>230000</v>
      </c>
      <c r="K45" s="17">
        <v>230000</v>
      </c>
      <c r="L45" s="117">
        <v>0</v>
      </c>
      <c r="M45" s="179"/>
      <c r="N45" s="117">
        <f t="shared" si="5"/>
        <v>4216000</v>
      </c>
      <c r="O45" s="99">
        <v>230000</v>
      </c>
      <c r="P45" s="91">
        <v>230000</v>
      </c>
      <c r="Q45" s="91">
        <v>0</v>
      </c>
    </row>
    <row r="46" spans="2:17" s="16" customFormat="1" ht="12">
      <c r="B46" s="11" t="s">
        <v>361</v>
      </c>
      <c r="C46" s="11" t="s">
        <v>364</v>
      </c>
      <c r="D46" s="42" t="s">
        <v>362</v>
      </c>
      <c r="E46" s="11" t="s">
        <v>363</v>
      </c>
      <c r="F46" s="17">
        <v>397500</v>
      </c>
      <c r="G46" s="17">
        <v>198000</v>
      </c>
      <c r="H46" s="20">
        <f t="shared" si="4"/>
        <v>49.81132075471698</v>
      </c>
      <c r="I46" s="22">
        <v>65</v>
      </c>
      <c r="J46" s="55">
        <f t="shared" si="1"/>
        <v>198000</v>
      </c>
      <c r="K46" s="17">
        <v>0</v>
      </c>
      <c r="L46" s="117">
        <v>198000</v>
      </c>
      <c r="M46" s="179"/>
      <c r="N46" s="117">
        <f t="shared" si="5"/>
        <v>4414000</v>
      </c>
      <c r="O46" s="99">
        <f t="shared" si="3"/>
        <v>198000</v>
      </c>
      <c r="P46" s="91">
        <v>0</v>
      </c>
      <c r="Q46" s="91">
        <v>198000</v>
      </c>
    </row>
    <row r="47" spans="2:17" s="16" customFormat="1" ht="12">
      <c r="B47" s="85" t="s">
        <v>395</v>
      </c>
      <c r="C47" s="85" t="s">
        <v>397</v>
      </c>
      <c r="D47" s="42" t="s">
        <v>398</v>
      </c>
      <c r="E47" s="11" t="s">
        <v>396</v>
      </c>
      <c r="F47" s="17">
        <v>420000</v>
      </c>
      <c r="G47" s="17">
        <v>200000</v>
      </c>
      <c r="H47" s="118">
        <f t="shared" si="4"/>
        <v>47.61904761904762</v>
      </c>
      <c r="I47" s="154">
        <v>65</v>
      </c>
      <c r="J47" s="55">
        <f t="shared" si="1"/>
        <v>200000</v>
      </c>
      <c r="K47" s="149">
        <v>0</v>
      </c>
      <c r="L47" s="117">
        <v>200000</v>
      </c>
      <c r="M47" s="179"/>
      <c r="N47" s="117">
        <f t="shared" si="5"/>
        <v>4614000</v>
      </c>
      <c r="O47" s="99">
        <f t="shared" si="3"/>
        <v>200000</v>
      </c>
      <c r="P47" s="91">
        <v>0</v>
      </c>
      <c r="Q47" s="91">
        <v>200000</v>
      </c>
    </row>
    <row r="48" spans="2:20" s="16" customFormat="1" ht="12">
      <c r="B48" s="11" t="s">
        <v>11</v>
      </c>
      <c r="C48" s="11" t="s">
        <v>1</v>
      </c>
      <c r="D48" s="42" t="s">
        <v>12</v>
      </c>
      <c r="E48" s="11" t="s">
        <v>13</v>
      </c>
      <c r="F48" s="17">
        <v>799568</v>
      </c>
      <c r="G48" s="17">
        <v>399784</v>
      </c>
      <c r="H48" s="20">
        <f t="shared" si="4"/>
        <v>50</v>
      </c>
      <c r="I48" s="22">
        <v>60</v>
      </c>
      <c r="J48" s="55">
        <f t="shared" si="1"/>
        <v>399784</v>
      </c>
      <c r="K48" s="17">
        <v>399784</v>
      </c>
      <c r="L48" s="117">
        <v>0</v>
      </c>
      <c r="M48" s="179"/>
      <c r="N48" s="117">
        <f t="shared" si="5"/>
        <v>5013784</v>
      </c>
      <c r="O48" s="99">
        <v>399700</v>
      </c>
      <c r="P48" s="152">
        <v>399700</v>
      </c>
      <c r="Q48" s="95">
        <v>0</v>
      </c>
      <c r="T48" s="142"/>
    </row>
    <row r="49" spans="2:20" s="16" customFormat="1" ht="12">
      <c r="B49" s="45" t="s">
        <v>20</v>
      </c>
      <c r="C49" s="45" t="s">
        <v>25</v>
      </c>
      <c r="D49" s="157" t="s">
        <v>467</v>
      </c>
      <c r="E49" s="45" t="s">
        <v>21</v>
      </c>
      <c r="F49" s="46">
        <v>6414509</v>
      </c>
      <c r="G49" s="46">
        <v>500000</v>
      </c>
      <c r="H49" s="47">
        <f t="shared" si="4"/>
        <v>7.794828879342129</v>
      </c>
      <c r="I49" s="48">
        <v>60</v>
      </c>
      <c r="J49" s="56">
        <f t="shared" si="1"/>
        <v>500000</v>
      </c>
      <c r="K49" s="46">
        <v>500000</v>
      </c>
      <c r="L49" s="150">
        <v>0</v>
      </c>
      <c r="M49" s="179"/>
      <c r="N49" s="150">
        <f t="shared" si="5"/>
        <v>5513784</v>
      </c>
      <c r="O49" s="147">
        <v>500000</v>
      </c>
      <c r="P49" s="94">
        <v>500000</v>
      </c>
      <c r="Q49" s="155">
        <v>0</v>
      </c>
      <c r="T49" s="142"/>
    </row>
    <row r="50" spans="2:20" s="16" customFormat="1" ht="12">
      <c r="B50" s="18" t="s">
        <v>36</v>
      </c>
      <c r="C50" s="11" t="s">
        <v>39</v>
      </c>
      <c r="D50" s="103" t="s">
        <v>37</v>
      </c>
      <c r="E50" s="103" t="s">
        <v>38</v>
      </c>
      <c r="F50" s="19">
        <v>320000</v>
      </c>
      <c r="G50" s="19">
        <v>160000</v>
      </c>
      <c r="H50" s="20">
        <f t="shared" si="4"/>
        <v>50</v>
      </c>
      <c r="I50" s="30">
        <v>60</v>
      </c>
      <c r="J50" s="44">
        <f t="shared" si="1"/>
        <v>160000</v>
      </c>
      <c r="K50" s="19">
        <v>0</v>
      </c>
      <c r="L50" s="139">
        <v>160000</v>
      </c>
      <c r="M50" s="179"/>
      <c r="N50" s="117">
        <f t="shared" si="5"/>
        <v>5673784</v>
      </c>
      <c r="O50" s="99">
        <f>SUM(O27:O49)</f>
        <v>5513500</v>
      </c>
      <c r="P50" s="91">
        <f>SUM(P27:P49)</f>
        <v>2524200</v>
      </c>
      <c r="Q50" s="95">
        <f>SUM(Q27:Q49)</f>
        <v>2989300</v>
      </c>
      <c r="T50" s="142"/>
    </row>
    <row r="51" spans="2:20" s="16" customFormat="1" ht="12">
      <c r="B51" s="11" t="s">
        <v>73</v>
      </c>
      <c r="C51" s="11" t="s">
        <v>112</v>
      </c>
      <c r="D51" s="11" t="s">
        <v>74</v>
      </c>
      <c r="E51" s="11" t="s">
        <v>75</v>
      </c>
      <c r="F51" s="17">
        <v>354096</v>
      </c>
      <c r="G51" s="17">
        <v>177048</v>
      </c>
      <c r="H51" s="20">
        <f t="shared" si="4"/>
        <v>50</v>
      </c>
      <c r="I51" s="22">
        <v>60</v>
      </c>
      <c r="J51" s="44">
        <f t="shared" si="1"/>
        <v>177048</v>
      </c>
      <c r="K51" s="17">
        <v>177048</v>
      </c>
      <c r="L51" s="117">
        <v>0</v>
      </c>
      <c r="M51" s="179"/>
      <c r="N51" s="117">
        <f t="shared" si="5"/>
        <v>5850832</v>
      </c>
      <c r="O51" s="44"/>
      <c r="P51" s="11"/>
      <c r="T51" s="142"/>
    </row>
    <row r="52" spans="2:16" s="16" customFormat="1" ht="12">
      <c r="B52" s="11" t="s">
        <v>94</v>
      </c>
      <c r="C52" s="11" t="s">
        <v>112</v>
      </c>
      <c r="D52" s="11" t="s">
        <v>95</v>
      </c>
      <c r="E52" s="11" t="s">
        <v>96</v>
      </c>
      <c r="F52" s="17">
        <v>528300</v>
      </c>
      <c r="G52" s="17">
        <v>264150</v>
      </c>
      <c r="H52" s="20">
        <f t="shared" si="4"/>
        <v>50</v>
      </c>
      <c r="I52" s="22">
        <v>60</v>
      </c>
      <c r="J52" s="44">
        <f t="shared" si="1"/>
        <v>264150</v>
      </c>
      <c r="K52" s="17">
        <v>0</v>
      </c>
      <c r="L52" s="117">
        <v>264150</v>
      </c>
      <c r="M52" s="179"/>
      <c r="N52" s="117">
        <f t="shared" si="5"/>
        <v>6114982</v>
      </c>
      <c r="O52" s="44"/>
      <c r="P52" s="11"/>
    </row>
    <row r="53" spans="2:16" s="16" customFormat="1" ht="12">
      <c r="B53" s="11" t="s">
        <v>97</v>
      </c>
      <c r="C53" s="11" t="s">
        <v>112</v>
      </c>
      <c r="D53" s="11" t="s">
        <v>98</v>
      </c>
      <c r="E53" s="11" t="s">
        <v>99</v>
      </c>
      <c r="F53" s="17">
        <v>560000</v>
      </c>
      <c r="G53" s="17">
        <v>280000</v>
      </c>
      <c r="H53" s="20">
        <f t="shared" si="4"/>
        <v>50</v>
      </c>
      <c r="I53" s="22">
        <v>60</v>
      </c>
      <c r="J53" s="44">
        <f t="shared" si="1"/>
        <v>280000</v>
      </c>
      <c r="K53" s="17">
        <v>0</v>
      </c>
      <c r="L53" s="117">
        <v>280000</v>
      </c>
      <c r="M53" s="179"/>
      <c r="N53" s="117">
        <f t="shared" si="5"/>
        <v>6394982</v>
      </c>
      <c r="O53" s="44"/>
      <c r="P53" s="11"/>
    </row>
    <row r="54" spans="2:16" s="16" customFormat="1" ht="12">
      <c r="B54" s="11" t="s">
        <v>276</v>
      </c>
      <c r="C54" s="11" t="s">
        <v>282</v>
      </c>
      <c r="D54" s="11" t="s">
        <v>277</v>
      </c>
      <c r="E54" s="11" t="s">
        <v>278</v>
      </c>
      <c r="F54" s="17">
        <v>176120</v>
      </c>
      <c r="G54" s="17">
        <v>87120</v>
      </c>
      <c r="H54" s="20">
        <f t="shared" si="4"/>
        <v>49.46627299568476</v>
      </c>
      <c r="I54" s="22">
        <v>60</v>
      </c>
      <c r="J54" s="44">
        <f t="shared" si="1"/>
        <v>87120</v>
      </c>
      <c r="K54" s="17">
        <v>0</v>
      </c>
      <c r="L54" s="117">
        <v>87120</v>
      </c>
      <c r="M54" s="179"/>
      <c r="N54" s="117">
        <f t="shared" si="5"/>
        <v>6482102</v>
      </c>
      <c r="O54" s="44"/>
      <c r="P54" s="11"/>
    </row>
    <row r="55" spans="2:16" s="16" customFormat="1" ht="12">
      <c r="B55" s="11" t="s">
        <v>279</v>
      </c>
      <c r="C55" s="11" t="s">
        <v>282</v>
      </c>
      <c r="D55" s="11" t="s">
        <v>280</v>
      </c>
      <c r="E55" s="11" t="s">
        <v>281</v>
      </c>
      <c r="F55" s="17">
        <v>599741</v>
      </c>
      <c r="G55" s="17">
        <v>290000</v>
      </c>
      <c r="H55" s="20">
        <f t="shared" si="4"/>
        <v>48.354206232356965</v>
      </c>
      <c r="I55" s="22">
        <v>60</v>
      </c>
      <c r="J55" s="44">
        <f t="shared" si="1"/>
        <v>290000</v>
      </c>
      <c r="K55" s="17">
        <v>0</v>
      </c>
      <c r="L55" s="117">
        <v>290000</v>
      </c>
      <c r="M55" s="179"/>
      <c r="N55" s="117">
        <f t="shared" si="5"/>
        <v>6772102</v>
      </c>
      <c r="O55" s="44"/>
      <c r="P55" s="11"/>
    </row>
    <row r="56" spans="2:16" s="16" customFormat="1" ht="12">
      <c r="B56" s="11" t="s">
        <v>425</v>
      </c>
      <c r="C56" s="11" t="s">
        <v>413</v>
      </c>
      <c r="D56" s="11" t="s">
        <v>426</v>
      </c>
      <c r="E56" s="11" t="s">
        <v>427</v>
      </c>
      <c r="F56" s="17">
        <v>289000</v>
      </c>
      <c r="G56" s="17">
        <v>144500</v>
      </c>
      <c r="H56" s="20">
        <f t="shared" si="4"/>
        <v>50</v>
      </c>
      <c r="I56" s="22">
        <v>60</v>
      </c>
      <c r="J56" s="44">
        <f t="shared" si="1"/>
        <v>144500</v>
      </c>
      <c r="K56" s="17">
        <v>0</v>
      </c>
      <c r="L56" s="117">
        <v>144500</v>
      </c>
      <c r="M56" s="179"/>
      <c r="N56" s="117">
        <f t="shared" si="5"/>
        <v>6916602</v>
      </c>
      <c r="O56" s="44"/>
      <c r="P56" s="11"/>
    </row>
    <row r="57" spans="2:16" s="16" customFormat="1" ht="12">
      <c r="B57" s="11" t="s">
        <v>428</v>
      </c>
      <c r="C57" s="11" t="s">
        <v>413</v>
      </c>
      <c r="D57" s="11" t="s">
        <v>429</v>
      </c>
      <c r="E57" s="11" t="s">
        <v>430</v>
      </c>
      <c r="F57" s="17">
        <v>130000</v>
      </c>
      <c r="G57" s="17">
        <v>65000</v>
      </c>
      <c r="H57" s="20">
        <f t="shared" si="4"/>
        <v>50</v>
      </c>
      <c r="I57" s="22">
        <v>60</v>
      </c>
      <c r="J57" s="44">
        <f t="shared" si="1"/>
        <v>65000</v>
      </c>
      <c r="K57" s="17">
        <v>0</v>
      </c>
      <c r="L57" s="117">
        <v>65000</v>
      </c>
      <c r="M57" s="179"/>
      <c r="N57" s="117">
        <f t="shared" si="5"/>
        <v>6981602</v>
      </c>
      <c r="O57" s="44"/>
      <c r="P57" s="11"/>
    </row>
    <row r="58" spans="2:16" s="16" customFormat="1" ht="12">
      <c r="B58" s="11" t="s">
        <v>22</v>
      </c>
      <c r="C58" s="11" t="s">
        <v>25</v>
      </c>
      <c r="D58" s="11" t="s">
        <v>461</v>
      </c>
      <c r="E58" s="11" t="s">
        <v>23</v>
      </c>
      <c r="F58" s="17">
        <v>200000</v>
      </c>
      <c r="G58" s="17">
        <v>99000</v>
      </c>
      <c r="H58" s="20">
        <f t="shared" si="4"/>
        <v>49.5</v>
      </c>
      <c r="I58" s="22">
        <v>55</v>
      </c>
      <c r="J58" s="44">
        <f t="shared" si="1"/>
        <v>99000</v>
      </c>
      <c r="K58" s="17">
        <v>99000</v>
      </c>
      <c r="L58" s="117">
        <v>0</v>
      </c>
      <c r="M58" s="179"/>
      <c r="N58" s="117">
        <f t="shared" si="5"/>
        <v>7080602</v>
      </c>
      <c r="O58" s="44"/>
      <c r="P58" s="11"/>
    </row>
    <row r="59" spans="2:16" s="16" customFormat="1" ht="12">
      <c r="B59" s="11" t="s">
        <v>24</v>
      </c>
      <c r="C59" s="11" t="s">
        <v>25</v>
      </c>
      <c r="D59" s="11" t="s">
        <v>29</v>
      </c>
      <c r="E59" s="11" t="s">
        <v>462</v>
      </c>
      <c r="F59" s="17">
        <v>280556</v>
      </c>
      <c r="G59" s="17">
        <v>140278</v>
      </c>
      <c r="H59" s="20">
        <f t="shared" si="4"/>
        <v>50</v>
      </c>
      <c r="I59" s="22">
        <v>55</v>
      </c>
      <c r="J59" s="44">
        <f t="shared" si="1"/>
        <v>140278</v>
      </c>
      <c r="K59" s="17">
        <v>140278</v>
      </c>
      <c r="L59" s="117">
        <v>0</v>
      </c>
      <c r="M59" s="179"/>
      <c r="N59" s="117">
        <f t="shared" si="5"/>
        <v>7220880</v>
      </c>
      <c r="O59" s="44"/>
      <c r="P59" s="11"/>
    </row>
    <row r="60" spans="2:16" s="16" customFormat="1" ht="12">
      <c r="B60" s="11" t="s">
        <v>91</v>
      </c>
      <c r="C60" s="11" t="s">
        <v>112</v>
      </c>
      <c r="D60" s="11" t="s">
        <v>92</v>
      </c>
      <c r="E60" s="11" t="s">
        <v>93</v>
      </c>
      <c r="F60" s="17">
        <v>250000</v>
      </c>
      <c r="G60" s="17">
        <v>125000</v>
      </c>
      <c r="H60" s="20">
        <f t="shared" si="4"/>
        <v>50</v>
      </c>
      <c r="I60" s="22">
        <v>55</v>
      </c>
      <c r="J60" s="44">
        <f t="shared" si="1"/>
        <v>125000</v>
      </c>
      <c r="K60" s="17">
        <v>68000</v>
      </c>
      <c r="L60" s="117">
        <v>57000</v>
      </c>
      <c r="M60" s="179"/>
      <c r="N60" s="117">
        <f t="shared" si="5"/>
        <v>7345880</v>
      </c>
      <c r="O60" s="44"/>
      <c r="P60" s="11"/>
    </row>
    <row r="61" spans="2:16" s="16" customFormat="1" ht="12">
      <c r="B61" s="11" t="s">
        <v>103</v>
      </c>
      <c r="C61" s="11" t="s">
        <v>112</v>
      </c>
      <c r="D61" s="11" t="s">
        <v>104</v>
      </c>
      <c r="E61" s="11" t="s">
        <v>105</v>
      </c>
      <c r="F61" s="17">
        <v>300000</v>
      </c>
      <c r="G61" s="17">
        <v>100000</v>
      </c>
      <c r="H61" s="20">
        <f t="shared" si="4"/>
        <v>33.333333333333336</v>
      </c>
      <c r="I61" s="22">
        <v>55</v>
      </c>
      <c r="J61" s="44">
        <f t="shared" si="1"/>
        <v>100000</v>
      </c>
      <c r="K61" s="17">
        <v>0</v>
      </c>
      <c r="L61" s="117">
        <v>100000</v>
      </c>
      <c r="M61" s="179"/>
      <c r="N61" s="117">
        <f t="shared" si="5"/>
        <v>7445880</v>
      </c>
      <c r="O61" s="44"/>
      <c r="P61" s="11"/>
    </row>
    <row r="62" spans="2:16" s="16" customFormat="1" ht="12">
      <c r="B62" s="11" t="s">
        <v>198</v>
      </c>
      <c r="C62" s="11" t="s">
        <v>200</v>
      </c>
      <c r="D62" s="11" t="s">
        <v>207</v>
      </c>
      <c r="E62" s="11" t="s">
        <v>199</v>
      </c>
      <c r="F62" s="17">
        <v>333133</v>
      </c>
      <c r="G62" s="17">
        <v>166566</v>
      </c>
      <c r="H62" s="20">
        <f t="shared" si="4"/>
        <v>49.999849909795785</v>
      </c>
      <c r="I62" s="22">
        <v>55</v>
      </c>
      <c r="J62" s="44">
        <f t="shared" si="1"/>
        <v>166566</v>
      </c>
      <c r="K62" s="17">
        <v>0</v>
      </c>
      <c r="L62" s="117">
        <v>166566</v>
      </c>
      <c r="M62" s="179"/>
      <c r="N62" s="117">
        <f t="shared" si="5"/>
        <v>7612446</v>
      </c>
      <c r="O62" s="44"/>
      <c r="P62" s="11"/>
    </row>
    <row r="63" spans="2:16" s="16" customFormat="1" ht="12">
      <c r="B63" s="11" t="s">
        <v>349</v>
      </c>
      <c r="C63" s="11" t="s">
        <v>364</v>
      </c>
      <c r="D63" s="11" t="s">
        <v>350</v>
      </c>
      <c r="E63" s="11" t="s">
        <v>351</v>
      </c>
      <c r="F63" s="17">
        <v>173520</v>
      </c>
      <c r="G63" s="17">
        <v>86760</v>
      </c>
      <c r="H63" s="20">
        <f t="shared" si="4"/>
        <v>50</v>
      </c>
      <c r="I63" s="22">
        <v>55</v>
      </c>
      <c r="J63" s="44">
        <f t="shared" si="1"/>
        <v>86760</v>
      </c>
      <c r="K63" s="17">
        <v>86760</v>
      </c>
      <c r="L63" s="117">
        <v>0</v>
      </c>
      <c r="M63" s="179"/>
      <c r="N63" s="117">
        <f t="shared" si="5"/>
        <v>7699206</v>
      </c>
      <c r="O63" s="44"/>
      <c r="P63" s="11"/>
    </row>
    <row r="64" spans="2:16" s="16" customFormat="1" ht="12">
      <c r="B64" s="11" t="s">
        <v>352</v>
      </c>
      <c r="C64" s="11" t="s">
        <v>364</v>
      </c>
      <c r="D64" s="11" t="s">
        <v>353</v>
      </c>
      <c r="E64" s="11" t="s">
        <v>354</v>
      </c>
      <c r="F64" s="17">
        <v>499800</v>
      </c>
      <c r="G64" s="17">
        <v>249900</v>
      </c>
      <c r="H64" s="20">
        <f t="shared" si="4"/>
        <v>50</v>
      </c>
      <c r="I64" s="22">
        <v>55</v>
      </c>
      <c r="J64" s="44">
        <f t="shared" si="1"/>
        <v>249900</v>
      </c>
      <c r="K64" s="17">
        <v>0</v>
      </c>
      <c r="L64" s="117">
        <v>249900</v>
      </c>
      <c r="M64" s="179"/>
      <c r="N64" s="117">
        <f t="shared" si="5"/>
        <v>7949106</v>
      </c>
      <c r="O64" s="44"/>
      <c r="P64" s="11"/>
    </row>
    <row r="65" spans="2:16" s="16" customFormat="1" ht="12">
      <c r="B65" s="11" t="s">
        <v>358</v>
      </c>
      <c r="C65" s="11" t="s">
        <v>364</v>
      </c>
      <c r="D65" s="11" t="s">
        <v>359</v>
      </c>
      <c r="E65" s="11" t="s">
        <v>360</v>
      </c>
      <c r="F65" s="17">
        <v>291000</v>
      </c>
      <c r="G65" s="17">
        <v>145500</v>
      </c>
      <c r="H65" s="20">
        <f t="shared" si="4"/>
        <v>50</v>
      </c>
      <c r="I65" s="22">
        <v>55</v>
      </c>
      <c r="J65" s="44">
        <f t="shared" si="1"/>
        <v>145500</v>
      </c>
      <c r="K65" s="17">
        <v>70000</v>
      </c>
      <c r="L65" s="117">
        <v>75500</v>
      </c>
      <c r="M65" s="179"/>
      <c r="N65" s="117">
        <f t="shared" si="5"/>
        <v>8094606</v>
      </c>
      <c r="O65" s="44"/>
      <c r="P65" s="11"/>
    </row>
    <row r="66" spans="2:16" s="16" customFormat="1" ht="12">
      <c r="B66" s="11" t="s">
        <v>79</v>
      </c>
      <c r="C66" s="11" t="s">
        <v>112</v>
      </c>
      <c r="D66" s="11" t="s">
        <v>80</v>
      </c>
      <c r="E66" s="11" t="s">
        <v>81</v>
      </c>
      <c r="F66" s="17">
        <v>2030052</v>
      </c>
      <c r="G66" s="17">
        <v>600000</v>
      </c>
      <c r="H66" s="20">
        <f aca="true" t="shared" si="6" ref="H66:H74">G66*100/F66</f>
        <v>29.555893149535084</v>
      </c>
      <c r="I66" s="22">
        <v>50</v>
      </c>
      <c r="J66" s="44">
        <f t="shared" si="1"/>
        <v>600000</v>
      </c>
      <c r="K66" s="17">
        <v>600000</v>
      </c>
      <c r="L66" s="117">
        <v>0</v>
      </c>
      <c r="M66" s="179"/>
      <c r="N66" s="117">
        <f t="shared" si="5"/>
        <v>8694606</v>
      </c>
      <c r="O66" s="44"/>
      <c r="P66" s="11"/>
    </row>
    <row r="67" spans="2:16" s="16" customFormat="1" ht="12">
      <c r="B67" s="11" t="s">
        <v>82</v>
      </c>
      <c r="C67" s="11" t="s">
        <v>112</v>
      </c>
      <c r="D67" s="11" t="s">
        <v>83</v>
      </c>
      <c r="E67" s="11" t="s">
        <v>84</v>
      </c>
      <c r="F67" s="17">
        <v>150000</v>
      </c>
      <c r="G67" s="17">
        <v>75000</v>
      </c>
      <c r="H67" s="20">
        <f t="shared" si="6"/>
        <v>50</v>
      </c>
      <c r="I67" s="22">
        <v>50</v>
      </c>
      <c r="J67" s="44">
        <f aca="true" t="shared" si="7" ref="J67:J74">G67</f>
        <v>75000</v>
      </c>
      <c r="K67" s="17">
        <v>0</v>
      </c>
      <c r="L67" s="117">
        <v>75000</v>
      </c>
      <c r="M67" s="179"/>
      <c r="N67" s="117">
        <f aca="true" t="shared" si="8" ref="N67:N74">N66+J67</f>
        <v>8769606</v>
      </c>
      <c r="O67" s="44"/>
      <c r="P67" s="11"/>
    </row>
    <row r="68" spans="2:17" s="16" customFormat="1" ht="12">
      <c r="B68" s="11" t="s">
        <v>85</v>
      </c>
      <c r="C68" s="11" t="s">
        <v>112</v>
      </c>
      <c r="D68" s="85" t="s">
        <v>86</v>
      </c>
      <c r="E68" s="11" t="s">
        <v>87</v>
      </c>
      <c r="F68" s="17">
        <v>1785521</v>
      </c>
      <c r="G68" s="17">
        <v>600000</v>
      </c>
      <c r="H68" s="20">
        <f t="shared" si="6"/>
        <v>33.603637257696775</v>
      </c>
      <c r="I68" s="22">
        <v>50</v>
      </c>
      <c r="J68" s="44">
        <f t="shared" si="7"/>
        <v>600000</v>
      </c>
      <c r="K68" s="17">
        <v>0</v>
      </c>
      <c r="L68" s="117">
        <v>600000</v>
      </c>
      <c r="M68" s="179"/>
      <c r="N68" s="117">
        <f t="shared" si="8"/>
        <v>9369606</v>
      </c>
      <c r="O68" s="44"/>
      <c r="P68" s="87"/>
      <c r="Q68" s="88"/>
    </row>
    <row r="69" spans="2:17" ht="12.75">
      <c r="B69" s="11" t="s">
        <v>109</v>
      </c>
      <c r="C69" s="11" t="s">
        <v>112</v>
      </c>
      <c r="D69" s="11" t="s">
        <v>110</v>
      </c>
      <c r="E69" s="11" t="s">
        <v>111</v>
      </c>
      <c r="F69" s="17">
        <v>591582</v>
      </c>
      <c r="G69" s="17">
        <v>290000</v>
      </c>
      <c r="H69" s="20">
        <f t="shared" si="6"/>
        <v>49.02109935731649</v>
      </c>
      <c r="I69" s="22">
        <v>50</v>
      </c>
      <c r="J69" s="44">
        <f t="shared" si="7"/>
        <v>290000</v>
      </c>
      <c r="K69" s="17">
        <v>0</v>
      </c>
      <c r="L69" s="117">
        <v>290000</v>
      </c>
      <c r="M69" s="179"/>
      <c r="N69" s="117">
        <f t="shared" si="8"/>
        <v>9659606</v>
      </c>
      <c r="O69" s="44"/>
      <c r="Q69" s="16"/>
    </row>
    <row r="70" spans="2:17" ht="12.75">
      <c r="B70" s="11" t="s">
        <v>431</v>
      </c>
      <c r="C70" s="11" t="s">
        <v>181</v>
      </c>
      <c r="D70" s="85" t="s">
        <v>179</v>
      </c>
      <c r="E70" s="11" t="s">
        <v>180</v>
      </c>
      <c r="F70" s="17">
        <v>124506</v>
      </c>
      <c r="G70" s="17">
        <v>62000</v>
      </c>
      <c r="H70" s="20">
        <f t="shared" si="6"/>
        <v>49.79679694151286</v>
      </c>
      <c r="I70" s="35">
        <v>50</v>
      </c>
      <c r="J70" s="44">
        <f t="shared" si="7"/>
        <v>62000</v>
      </c>
      <c r="K70" s="17">
        <v>0</v>
      </c>
      <c r="L70" s="117">
        <v>62000</v>
      </c>
      <c r="M70" s="179"/>
      <c r="N70" s="117">
        <f t="shared" si="8"/>
        <v>9721606</v>
      </c>
      <c r="O70" s="44"/>
      <c r="Q70" s="16"/>
    </row>
    <row r="71" spans="2:17" ht="12.75">
      <c r="B71" s="11" t="s">
        <v>273</v>
      </c>
      <c r="C71" s="11" t="s">
        <v>282</v>
      </c>
      <c r="D71" s="11" t="s">
        <v>274</v>
      </c>
      <c r="E71" s="11" t="s">
        <v>275</v>
      </c>
      <c r="F71" s="17">
        <v>2093154</v>
      </c>
      <c r="G71" s="17">
        <v>600000</v>
      </c>
      <c r="H71" s="20">
        <f t="shared" si="6"/>
        <v>28.664876067408322</v>
      </c>
      <c r="I71" s="22">
        <v>50</v>
      </c>
      <c r="J71" s="44">
        <f t="shared" si="7"/>
        <v>600000</v>
      </c>
      <c r="K71" s="17">
        <v>600000</v>
      </c>
      <c r="L71" s="117">
        <v>0</v>
      </c>
      <c r="M71" s="179"/>
      <c r="N71" s="117">
        <f t="shared" si="8"/>
        <v>10321606</v>
      </c>
      <c r="O71" s="44"/>
      <c r="Q71" s="16"/>
    </row>
    <row r="72" spans="2:17" ht="12.75">
      <c r="B72" s="12" t="s">
        <v>244</v>
      </c>
      <c r="C72" s="11" t="s">
        <v>250</v>
      </c>
      <c r="D72" s="12" t="s">
        <v>245</v>
      </c>
      <c r="E72" s="13" t="s">
        <v>246</v>
      </c>
      <c r="F72" s="14">
        <v>150000</v>
      </c>
      <c r="G72" s="15">
        <v>75000</v>
      </c>
      <c r="H72" s="20">
        <f t="shared" si="6"/>
        <v>50</v>
      </c>
      <c r="I72" s="32">
        <v>45</v>
      </c>
      <c r="J72" s="44">
        <f t="shared" si="7"/>
        <v>75000</v>
      </c>
      <c r="K72" s="15">
        <v>0</v>
      </c>
      <c r="L72" s="156">
        <v>75000</v>
      </c>
      <c r="M72" s="179"/>
      <c r="N72" s="117">
        <f t="shared" si="8"/>
        <v>10396606</v>
      </c>
      <c r="O72" s="44"/>
      <c r="Q72" s="16"/>
    </row>
    <row r="73" spans="2:17" ht="12.75">
      <c r="B73" s="11" t="s">
        <v>88</v>
      </c>
      <c r="C73" s="11" t="s">
        <v>112</v>
      </c>
      <c r="D73" s="11" t="s">
        <v>89</v>
      </c>
      <c r="E73" s="11" t="s">
        <v>90</v>
      </c>
      <c r="F73" s="17">
        <v>370000</v>
      </c>
      <c r="G73" s="17">
        <v>185000</v>
      </c>
      <c r="H73" s="20">
        <f t="shared" si="6"/>
        <v>50</v>
      </c>
      <c r="I73" s="22">
        <v>40</v>
      </c>
      <c r="J73" s="44">
        <f t="shared" si="7"/>
        <v>185000</v>
      </c>
      <c r="K73" s="17">
        <v>185000</v>
      </c>
      <c r="L73" s="117">
        <v>0</v>
      </c>
      <c r="M73" s="179"/>
      <c r="N73" s="117">
        <f t="shared" si="8"/>
        <v>10581606</v>
      </c>
      <c r="O73" s="44"/>
      <c r="Q73" s="16"/>
    </row>
    <row r="74" spans="2:17" ht="12.75">
      <c r="B74" s="11" t="s">
        <v>422</v>
      </c>
      <c r="C74" s="11" t="s">
        <v>413</v>
      </c>
      <c r="D74" s="11" t="s">
        <v>423</v>
      </c>
      <c r="E74" s="11" t="s">
        <v>424</v>
      </c>
      <c r="F74" s="17">
        <v>749700</v>
      </c>
      <c r="G74" s="17">
        <v>370000</v>
      </c>
      <c r="H74" s="20">
        <f t="shared" si="6"/>
        <v>49.3530745631586</v>
      </c>
      <c r="I74" s="22">
        <v>35</v>
      </c>
      <c r="J74" s="44">
        <f t="shared" si="7"/>
        <v>370000</v>
      </c>
      <c r="K74" s="17">
        <v>0</v>
      </c>
      <c r="L74" s="117">
        <v>370000</v>
      </c>
      <c r="M74" s="179"/>
      <c r="N74" s="117">
        <f t="shared" si="8"/>
        <v>10951606</v>
      </c>
      <c r="O74" s="44"/>
      <c r="Q74" s="16"/>
    </row>
    <row r="75" spans="2:15" ht="12.75">
      <c r="B75" s="11"/>
      <c r="C75" s="11"/>
      <c r="D75" s="11"/>
      <c r="E75" s="11"/>
      <c r="F75" s="17"/>
      <c r="G75" s="17"/>
      <c r="H75" s="20"/>
      <c r="I75" s="22"/>
      <c r="J75" s="22"/>
      <c r="K75" s="17"/>
      <c r="L75" s="17"/>
      <c r="M75" s="22"/>
      <c r="N75" s="11"/>
      <c r="O75" s="22"/>
    </row>
    <row r="76" spans="2:17" s="41" customFormat="1" ht="12.75">
      <c r="B76" s="42" t="s">
        <v>412</v>
      </c>
      <c r="C76" s="42"/>
      <c r="D76" s="42"/>
      <c r="E76" s="42"/>
      <c r="F76" s="43">
        <f>SUM(F2:F75)</f>
        <v>34557359</v>
      </c>
      <c r="G76" s="43">
        <f>SUM(G2:G75)</f>
        <v>10951606</v>
      </c>
      <c r="H76" s="43"/>
      <c r="I76" s="43"/>
      <c r="J76" s="43"/>
      <c r="K76" s="43"/>
      <c r="L76" s="43"/>
      <c r="M76" s="43"/>
      <c r="N76" s="42"/>
      <c r="O76" s="99">
        <v>5513500</v>
      </c>
      <c r="P76" s="91">
        <v>2524200</v>
      </c>
      <c r="Q76" s="95">
        <v>2989300</v>
      </c>
    </row>
    <row r="77" spans="2:15" ht="12.75">
      <c r="B77" s="11"/>
      <c r="C77" s="11"/>
      <c r="D77" s="11"/>
      <c r="E77" s="11"/>
      <c r="F77" s="17"/>
      <c r="G77" s="17"/>
      <c r="H77" s="20"/>
      <c r="I77" s="22"/>
      <c r="J77" s="22"/>
      <c r="K77" s="17"/>
      <c r="L77" s="17"/>
      <c r="M77" s="22"/>
      <c r="N77" s="11"/>
      <c r="O77" s="22"/>
    </row>
    <row r="78" spans="2:15" ht="12.75">
      <c r="B78" s="11"/>
      <c r="C78" s="11"/>
      <c r="D78" s="11"/>
      <c r="E78" s="11"/>
      <c r="F78" s="17"/>
      <c r="G78" s="17"/>
      <c r="H78" s="20"/>
      <c r="I78" s="22"/>
      <c r="J78" s="22"/>
      <c r="K78" s="17"/>
      <c r="L78" s="17"/>
      <c r="M78" s="22"/>
      <c r="N78" s="11"/>
      <c r="O78" s="22"/>
    </row>
    <row r="79" spans="2:15" ht="12.75">
      <c r="B79" s="11"/>
      <c r="C79" s="11"/>
      <c r="D79" s="11"/>
      <c r="E79" s="11"/>
      <c r="F79" s="17"/>
      <c r="G79" s="17"/>
      <c r="H79" s="20"/>
      <c r="I79" s="22"/>
      <c r="J79" s="22"/>
      <c r="K79" s="17"/>
      <c r="L79" s="17"/>
      <c r="M79" s="22"/>
      <c r="N79" s="11"/>
      <c r="O79" s="22"/>
    </row>
    <row r="80" spans="2:15" ht="12.75">
      <c r="B80" s="11"/>
      <c r="C80" s="11"/>
      <c r="D80" s="11"/>
      <c r="E80" s="11"/>
      <c r="F80" s="17"/>
      <c r="G80" s="17"/>
      <c r="H80" s="20"/>
      <c r="I80" s="22"/>
      <c r="J80" s="22"/>
      <c r="K80" s="17"/>
      <c r="L80" s="17"/>
      <c r="M80" s="22"/>
      <c r="N80" s="11"/>
      <c r="O80" s="22"/>
    </row>
    <row r="81" spans="2:15" ht="12.75">
      <c r="B81" s="11"/>
      <c r="C81" s="11"/>
      <c r="D81" s="11"/>
      <c r="E81" s="11"/>
      <c r="F81" s="17"/>
      <c r="G81" s="17"/>
      <c r="H81" s="20"/>
      <c r="I81" s="22"/>
      <c r="J81" s="22"/>
      <c r="K81" s="17"/>
      <c r="L81" s="17"/>
      <c r="M81" s="22"/>
      <c r="N81" s="11"/>
      <c r="O81" s="22"/>
    </row>
    <row r="82" spans="2:15" ht="12.75">
      <c r="B82" s="11"/>
      <c r="C82" s="11"/>
      <c r="D82" s="11"/>
      <c r="E82" s="11"/>
      <c r="F82" s="17"/>
      <c r="G82" s="17"/>
      <c r="H82" s="20"/>
      <c r="I82" s="22"/>
      <c r="J82" s="22"/>
      <c r="K82" s="17"/>
      <c r="L82" s="17"/>
      <c r="M82" s="22"/>
      <c r="N82" s="11"/>
      <c r="O82" s="22"/>
    </row>
    <row r="83" spans="2:15" ht="12.75">
      <c r="B83" s="11"/>
      <c r="C83" s="11"/>
      <c r="D83" s="11"/>
      <c r="E83" s="11"/>
      <c r="F83" s="17"/>
      <c r="G83" s="17"/>
      <c r="H83" s="20"/>
      <c r="I83" s="22"/>
      <c r="J83" s="22"/>
      <c r="K83" s="17"/>
      <c r="L83" s="17"/>
      <c r="M83" s="22"/>
      <c r="N83" s="11"/>
      <c r="O83" s="22"/>
    </row>
    <row r="84" spans="2:15" ht="12.75">
      <c r="B84" s="11"/>
      <c r="C84" s="11"/>
      <c r="D84" s="11"/>
      <c r="E84" s="11"/>
      <c r="F84" s="17"/>
      <c r="G84" s="17"/>
      <c r="H84" s="20"/>
      <c r="I84" s="22"/>
      <c r="J84" s="22"/>
      <c r="K84" s="17"/>
      <c r="L84" s="17"/>
      <c r="M84" s="22"/>
      <c r="N84" s="11"/>
      <c r="O84" s="22"/>
    </row>
  </sheetData>
  <sheetProtection/>
  <mergeCells count="2">
    <mergeCell ref="M2:M26"/>
    <mergeCell ref="M27:M74"/>
  </mergeCells>
  <dataValidations count="1">
    <dataValidation type="list" allowBlank="1" showInputMessage="1" showErrorMessage="1" sqref="E31:E43">
      <formula1>$AE$1:$AE$1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&amp;LDotační titul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85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87" sqref="Q87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28125" style="3" customWidth="1"/>
    <col min="4" max="4" width="22.57421875" style="3" customWidth="1"/>
    <col min="5" max="5" width="25.28125" style="3" customWidth="1"/>
    <col min="6" max="7" width="11.00390625" style="3" customWidth="1"/>
    <col min="8" max="8" width="8.8515625" style="3" customWidth="1"/>
    <col min="9" max="9" width="9.140625" style="3" customWidth="1"/>
    <col min="10" max="12" width="11.00390625" style="3" customWidth="1"/>
    <col min="13" max="13" width="5.8515625" style="3" customWidth="1"/>
    <col min="14" max="14" width="12.00390625" style="3" customWidth="1"/>
    <col min="15" max="15" width="12.7109375" style="3" customWidth="1"/>
    <col min="16" max="16" width="10.140625" style="3" customWidth="1"/>
    <col min="17" max="17" width="10.57421875" style="3" customWidth="1"/>
    <col min="18" max="18" width="10.140625" style="3" bestFit="1" customWidth="1"/>
    <col min="19" max="19" width="12.00390625" style="3" customWidth="1"/>
  </cols>
  <sheetData>
    <row r="1" spans="2:19" s="2" customFormat="1" ht="48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469</v>
      </c>
      <c r="K1" s="1" t="s">
        <v>8</v>
      </c>
      <c r="L1" s="1" t="s">
        <v>9</v>
      </c>
      <c r="M1" s="1"/>
      <c r="N1" s="1" t="s">
        <v>470</v>
      </c>
      <c r="O1" s="89" t="s">
        <v>471</v>
      </c>
      <c r="P1" s="106" t="s">
        <v>8</v>
      </c>
      <c r="Q1" s="106" t="s">
        <v>9</v>
      </c>
      <c r="R1" s="1"/>
      <c r="S1" s="1"/>
    </row>
    <row r="2" spans="2:17" ht="0.75" customHeight="1">
      <c r="B2" s="24"/>
      <c r="C2" s="24"/>
      <c r="D2" s="49"/>
      <c r="E2" s="24"/>
      <c r="F2" s="26"/>
      <c r="G2" s="26"/>
      <c r="H2" s="28"/>
      <c r="I2" s="29"/>
      <c r="J2" s="54"/>
      <c r="K2" s="26"/>
      <c r="L2" s="26"/>
      <c r="M2" s="181"/>
      <c r="N2" s="26"/>
      <c r="O2" s="108"/>
      <c r="P2" s="90"/>
      <c r="Q2" s="90"/>
    </row>
    <row r="3" spans="2:17" ht="12.75" hidden="1">
      <c r="B3" s="12"/>
      <c r="C3" s="11"/>
      <c r="D3" s="51"/>
      <c r="E3" s="102"/>
      <c r="F3" s="14"/>
      <c r="G3" s="15"/>
      <c r="H3" s="20"/>
      <c r="I3" s="32"/>
      <c r="J3" s="55"/>
      <c r="K3" s="15"/>
      <c r="L3" s="15"/>
      <c r="M3" s="182"/>
      <c r="N3" s="17"/>
      <c r="O3" s="109"/>
      <c r="P3" s="93"/>
      <c r="Q3" s="93"/>
    </row>
    <row r="4" spans="2:17" ht="12.75" hidden="1">
      <c r="B4" s="11"/>
      <c r="C4" s="11"/>
      <c r="D4" s="42"/>
      <c r="E4" s="85"/>
      <c r="F4" s="17"/>
      <c r="G4" s="17"/>
      <c r="H4" s="20"/>
      <c r="I4" s="22"/>
      <c r="J4" s="55"/>
      <c r="K4" s="17"/>
      <c r="L4" s="17"/>
      <c r="M4" s="182"/>
      <c r="N4" s="17"/>
      <c r="O4" s="110"/>
      <c r="P4" s="91"/>
      <c r="Q4" s="91"/>
    </row>
    <row r="5" spans="2:17" ht="12.75" hidden="1">
      <c r="B5" s="11"/>
      <c r="C5" s="11"/>
      <c r="D5" s="42"/>
      <c r="E5" s="85"/>
      <c r="F5" s="17"/>
      <c r="G5" s="17"/>
      <c r="H5" s="20"/>
      <c r="I5" s="22"/>
      <c r="J5" s="55"/>
      <c r="K5" s="17"/>
      <c r="L5" s="17"/>
      <c r="M5" s="182"/>
      <c r="N5" s="17"/>
      <c r="O5" s="110"/>
      <c r="P5" s="91"/>
      <c r="Q5" s="91"/>
    </row>
    <row r="6" spans="2:17" ht="12.75" hidden="1">
      <c r="B6" s="11"/>
      <c r="C6" s="11"/>
      <c r="D6" s="42"/>
      <c r="E6" s="85"/>
      <c r="F6" s="17"/>
      <c r="G6" s="17"/>
      <c r="H6" s="20"/>
      <c r="I6" s="22"/>
      <c r="J6" s="55"/>
      <c r="K6" s="17"/>
      <c r="L6" s="17"/>
      <c r="M6" s="182"/>
      <c r="N6" s="17"/>
      <c r="O6" s="110"/>
      <c r="P6" s="91"/>
      <c r="Q6" s="91"/>
    </row>
    <row r="7" spans="2:17" ht="12.75" hidden="1">
      <c r="B7" s="11"/>
      <c r="C7" s="11"/>
      <c r="D7" s="42"/>
      <c r="E7" s="85"/>
      <c r="F7" s="17"/>
      <c r="G7" s="17"/>
      <c r="H7" s="20"/>
      <c r="I7" s="22"/>
      <c r="J7" s="55"/>
      <c r="K7" s="17"/>
      <c r="L7" s="17"/>
      <c r="M7" s="182"/>
      <c r="N7" s="17"/>
      <c r="O7" s="110"/>
      <c r="P7" s="91"/>
      <c r="Q7" s="91"/>
    </row>
    <row r="8" spans="2:17" ht="12.75" hidden="1">
      <c r="B8" s="11"/>
      <c r="C8" s="11"/>
      <c r="D8" s="42"/>
      <c r="E8" s="85"/>
      <c r="F8" s="17"/>
      <c r="G8" s="17"/>
      <c r="H8" s="20"/>
      <c r="I8" s="22"/>
      <c r="J8" s="55"/>
      <c r="K8" s="17"/>
      <c r="L8" s="17"/>
      <c r="M8" s="182"/>
      <c r="N8" s="17"/>
      <c r="O8" s="110"/>
      <c r="P8" s="91"/>
      <c r="Q8" s="91"/>
    </row>
    <row r="9" spans="2:17" ht="12.75" hidden="1">
      <c r="B9" s="12"/>
      <c r="C9" s="11"/>
      <c r="D9" s="51"/>
      <c r="E9" s="102"/>
      <c r="F9" s="14"/>
      <c r="G9" s="15"/>
      <c r="H9" s="20"/>
      <c r="I9" s="32"/>
      <c r="J9" s="55"/>
      <c r="K9" s="15"/>
      <c r="L9" s="15"/>
      <c r="M9" s="182"/>
      <c r="N9" s="17"/>
      <c r="O9" s="109"/>
      <c r="P9" s="93"/>
      <c r="Q9" s="93"/>
    </row>
    <row r="10" spans="2:17" ht="12.75" hidden="1">
      <c r="B10" s="11"/>
      <c r="C10" s="11"/>
      <c r="D10" s="42"/>
      <c r="E10" s="85"/>
      <c r="F10" s="17"/>
      <c r="G10" s="17"/>
      <c r="H10" s="20"/>
      <c r="I10" s="22"/>
      <c r="J10" s="55"/>
      <c r="K10" s="17"/>
      <c r="L10" s="17"/>
      <c r="M10" s="182"/>
      <c r="N10" s="17"/>
      <c r="O10" s="110"/>
      <c r="P10" s="91"/>
      <c r="Q10" s="91"/>
    </row>
    <row r="11" spans="2:17" ht="12.75" hidden="1">
      <c r="B11" s="11"/>
      <c r="C11" s="11"/>
      <c r="D11" s="42"/>
      <c r="E11" s="85"/>
      <c r="F11" s="17"/>
      <c r="G11" s="17"/>
      <c r="H11" s="20"/>
      <c r="I11" s="22"/>
      <c r="J11" s="55"/>
      <c r="K11" s="17"/>
      <c r="L11" s="17"/>
      <c r="M11" s="182"/>
      <c r="N11" s="17"/>
      <c r="O11" s="110"/>
      <c r="P11" s="91"/>
      <c r="Q11" s="91"/>
    </row>
    <row r="12" spans="2:17" ht="12.75" hidden="1">
      <c r="B12" s="11"/>
      <c r="C12" s="11"/>
      <c r="D12" s="42"/>
      <c r="E12" s="85"/>
      <c r="F12" s="17"/>
      <c r="G12" s="17"/>
      <c r="H12" s="20"/>
      <c r="I12" s="22"/>
      <c r="J12" s="55"/>
      <c r="K12" s="17"/>
      <c r="L12" s="17"/>
      <c r="M12" s="182"/>
      <c r="N12" s="17"/>
      <c r="O12" s="110"/>
      <c r="P12" s="91"/>
      <c r="Q12" s="91"/>
    </row>
    <row r="13" spans="2:17" ht="12.75" hidden="1">
      <c r="B13" s="11"/>
      <c r="C13" s="11"/>
      <c r="D13" s="42"/>
      <c r="E13" s="85"/>
      <c r="F13" s="17"/>
      <c r="G13" s="17"/>
      <c r="H13" s="20"/>
      <c r="I13" s="22"/>
      <c r="J13" s="55"/>
      <c r="K13" s="17"/>
      <c r="L13" s="17"/>
      <c r="M13" s="182"/>
      <c r="N13" s="17"/>
      <c r="O13" s="110"/>
      <c r="P13" s="91"/>
      <c r="Q13" s="91"/>
    </row>
    <row r="14" spans="2:17" ht="12.75" hidden="1">
      <c r="B14" s="18"/>
      <c r="C14" s="11"/>
      <c r="D14" s="50"/>
      <c r="E14" s="103"/>
      <c r="F14" s="19"/>
      <c r="G14" s="19"/>
      <c r="H14" s="20"/>
      <c r="I14" s="30"/>
      <c r="J14" s="55"/>
      <c r="K14" s="19"/>
      <c r="L14" s="19"/>
      <c r="M14" s="182"/>
      <c r="N14" s="17"/>
      <c r="O14" s="111"/>
      <c r="P14" s="92"/>
      <c r="Q14" s="92"/>
    </row>
    <row r="15" spans="2:17" ht="12.75" hidden="1">
      <c r="B15" s="11"/>
      <c r="C15" s="11"/>
      <c r="D15" s="42"/>
      <c r="E15" s="85"/>
      <c r="F15" s="17"/>
      <c r="G15" s="17"/>
      <c r="H15" s="20"/>
      <c r="I15" s="22"/>
      <c r="J15" s="55"/>
      <c r="K15" s="17"/>
      <c r="L15" s="17"/>
      <c r="M15" s="182"/>
      <c r="N15" s="17"/>
      <c r="O15" s="110"/>
      <c r="P15" s="91"/>
      <c r="Q15" s="91"/>
    </row>
    <row r="16" spans="2:17" ht="12.75" hidden="1">
      <c r="B16" s="11"/>
      <c r="C16" s="11"/>
      <c r="D16" s="42"/>
      <c r="E16" s="85"/>
      <c r="F16" s="17"/>
      <c r="G16" s="17"/>
      <c r="H16" s="20"/>
      <c r="I16" s="22"/>
      <c r="J16" s="55"/>
      <c r="K16" s="17"/>
      <c r="L16" s="17"/>
      <c r="M16" s="182"/>
      <c r="N16" s="17"/>
      <c r="O16" s="110"/>
      <c r="P16" s="91"/>
      <c r="Q16" s="91"/>
    </row>
    <row r="17" spans="2:17" ht="12.75" hidden="1">
      <c r="B17" s="11"/>
      <c r="C17" s="11"/>
      <c r="D17" s="42"/>
      <c r="E17" s="85"/>
      <c r="F17" s="17"/>
      <c r="G17" s="17"/>
      <c r="H17" s="20"/>
      <c r="I17" s="22"/>
      <c r="J17" s="55"/>
      <c r="K17" s="17"/>
      <c r="L17" s="17"/>
      <c r="M17" s="182"/>
      <c r="N17" s="17"/>
      <c r="O17" s="110"/>
      <c r="P17" s="91"/>
      <c r="Q17" s="91"/>
    </row>
    <row r="18" spans="2:17" ht="12.75" hidden="1">
      <c r="B18" s="11"/>
      <c r="C18" s="11"/>
      <c r="D18" s="42"/>
      <c r="E18" s="85"/>
      <c r="F18" s="17"/>
      <c r="G18" s="17"/>
      <c r="H18" s="20"/>
      <c r="I18" s="22"/>
      <c r="J18" s="55"/>
      <c r="K18" s="17"/>
      <c r="L18" s="17"/>
      <c r="M18" s="182"/>
      <c r="N18" s="17"/>
      <c r="O18" s="110"/>
      <c r="P18" s="91"/>
      <c r="Q18" s="91"/>
    </row>
    <row r="19" spans="2:17" ht="12.75" hidden="1">
      <c r="B19" s="11"/>
      <c r="C19" s="11"/>
      <c r="D19" s="42"/>
      <c r="E19" s="85"/>
      <c r="F19" s="17"/>
      <c r="G19" s="17"/>
      <c r="H19" s="20"/>
      <c r="I19" s="22"/>
      <c r="J19" s="55"/>
      <c r="K19" s="17"/>
      <c r="L19" s="17"/>
      <c r="M19" s="182"/>
      <c r="N19" s="17"/>
      <c r="O19" s="110"/>
      <c r="P19" s="91"/>
      <c r="Q19" s="91"/>
    </row>
    <row r="20" spans="2:17" ht="12.75" hidden="1">
      <c r="B20" s="11"/>
      <c r="C20" s="11"/>
      <c r="D20" s="42"/>
      <c r="E20" s="85"/>
      <c r="F20" s="17"/>
      <c r="G20" s="17"/>
      <c r="H20" s="20"/>
      <c r="I20" s="22"/>
      <c r="J20" s="55"/>
      <c r="K20" s="17"/>
      <c r="L20" s="17"/>
      <c r="M20" s="182"/>
      <c r="N20" s="17"/>
      <c r="O20" s="110"/>
      <c r="P20" s="91"/>
      <c r="Q20" s="91"/>
    </row>
    <row r="21" spans="2:17" ht="12.75" hidden="1">
      <c r="B21" s="11"/>
      <c r="C21" s="11"/>
      <c r="D21" s="42"/>
      <c r="E21" s="85"/>
      <c r="F21" s="17"/>
      <c r="G21" s="17"/>
      <c r="H21" s="20"/>
      <c r="I21" s="22"/>
      <c r="J21" s="55"/>
      <c r="K21" s="17"/>
      <c r="L21" s="17"/>
      <c r="M21" s="182"/>
      <c r="N21" s="17"/>
      <c r="O21" s="110"/>
      <c r="P21" s="91"/>
      <c r="Q21" s="91"/>
    </row>
    <row r="22" spans="2:17" ht="12.75" hidden="1">
      <c r="B22" s="11"/>
      <c r="C22" s="11"/>
      <c r="D22" s="42"/>
      <c r="E22" s="85"/>
      <c r="F22" s="17"/>
      <c r="G22" s="17"/>
      <c r="H22" s="20"/>
      <c r="I22" s="22"/>
      <c r="J22" s="55"/>
      <c r="K22" s="17"/>
      <c r="L22" s="17"/>
      <c r="M22" s="182"/>
      <c r="N22" s="17"/>
      <c r="O22" s="110"/>
      <c r="P22" s="91"/>
      <c r="Q22" s="91"/>
    </row>
    <row r="23" spans="2:17" ht="12.75" hidden="1">
      <c r="B23" s="64"/>
      <c r="C23" s="64"/>
      <c r="D23" s="67"/>
      <c r="E23" s="101"/>
      <c r="F23" s="65"/>
      <c r="G23" s="65"/>
      <c r="H23" s="47"/>
      <c r="I23" s="66"/>
      <c r="J23" s="56"/>
      <c r="K23" s="65"/>
      <c r="L23" s="65"/>
      <c r="M23" s="183"/>
      <c r="N23" s="46"/>
      <c r="O23" s="112"/>
      <c r="P23" s="107"/>
      <c r="Q23" s="107"/>
    </row>
    <row r="24" spans="2:17" ht="12.75">
      <c r="B24" s="11" t="s">
        <v>61</v>
      </c>
      <c r="C24" s="11" t="s">
        <v>39</v>
      </c>
      <c r="D24" s="42" t="s">
        <v>62</v>
      </c>
      <c r="E24" s="11" t="s">
        <v>63</v>
      </c>
      <c r="F24" s="17">
        <v>449000</v>
      </c>
      <c r="G24" s="17">
        <v>224500</v>
      </c>
      <c r="H24" s="20">
        <f aca="true" t="shared" si="0" ref="H24:H33">G24*100/F24</f>
        <v>50</v>
      </c>
      <c r="I24" s="22">
        <v>75</v>
      </c>
      <c r="J24" s="55">
        <f aca="true" t="shared" si="1" ref="J24:J66">G24</f>
        <v>224500</v>
      </c>
      <c r="K24" s="17">
        <v>224500</v>
      </c>
      <c r="L24" s="17">
        <v>0</v>
      </c>
      <c r="M24" s="181" t="s">
        <v>477</v>
      </c>
      <c r="N24" s="17">
        <f aca="true" t="shared" si="2" ref="N24:N67">N23+J24</f>
        <v>224500</v>
      </c>
      <c r="O24" s="99">
        <v>224500</v>
      </c>
      <c r="P24" s="91">
        <v>224500</v>
      </c>
      <c r="Q24" s="91">
        <v>0</v>
      </c>
    </row>
    <row r="25" spans="2:17" ht="12.75">
      <c r="B25" s="11" t="s">
        <v>113</v>
      </c>
      <c r="C25" s="11" t="s">
        <v>112</v>
      </c>
      <c r="D25" s="42" t="s">
        <v>114</v>
      </c>
      <c r="E25" s="85" t="s">
        <v>115</v>
      </c>
      <c r="F25" s="17">
        <v>184688</v>
      </c>
      <c r="G25" s="17">
        <v>92344</v>
      </c>
      <c r="H25" s="20">
        <f t="shared" si="0"/>
        <v>50</v>
      </c>
      <c r="I25" s="22">
        <v>75</v>
      </c>
      <c r="J25" s="55">
        <f t="shared" si="1"/>
        <v>92344</v>
      </c>
      <c r="K25" s="17">
        <v>92344</v>
      </c>
      <c r="L25" s="17">
        <v>0</v>
      </c>
      <c r="M25" s="182"/>
      <c r="N25" s="17">
        <f t="shared" si="2"/>
        <v>316844</v>
      </c>
      <c r="O25" s="99">
        <v>92300</v>
      </c>
      <c r="P25" s="91">
        <v>92300</v>
      </c>
      <c r="Q25" s="91">
        <v>0</v>
      </c>
    </row>
    <row r="26" spans="2:17" ht="12.75">
      <c r="B26" s="11" t="s">
        <v>170</v>
      </c>
      <c r="C26" s="11" t="s">
        <v>169</v>
      </c>
      <c r="D26" s="42" t="s">
        <v>171</v>
      </c>
      <c r="E26" s="85" t="s">
        <v>172</v>
      </c>
      <c r="F26" s="17">
        <v>2129430</v>
      </c>
      <c r="G26" s="17">
        <v>600000</v>
      </c>
      <c r="H26" s="20">
        <f t="shared" si="0"/>
        <v>28.176554289175975</v>
      </c>
      <c r="I26" s="35">
        <v>75</v>
      </c>
      <c r="J26" s="55">
        <f t="shared" si="1"/>
        <v>600000</v>
      </c>
      <c r="K26" s="17">
        <v>0</v>
      </c>
      <c r="L26" s="17">
        <v>600000</v>
      </c>
      <c r="M26" s="182"/>
      <c r="N26" s="17">
        <f t="shared" si="2"/>
        <v>916844</v>
      </c>
      <c r="O26" s="99">
        <f>L26</f>
        <v>600000</v>
      </c>
      <c r="P26" s="91">
        <v>0</v>
      </c>
      <c r="Q26" s="91">
        <v>600000</v>
      </c>
    </row>
    <row r="27" spans="2:17" ht="12.75">
      <c r="B27" s="11" t="s">
        <v>210</v>
      </c>
      <c r="C27" s="11" t="s">
        <v>200</v>
      </c>
      <c r="D27" s="42" t="s">
        <v>221</v>
      </c>
      <c r="E27" s="85" t="s">
        <v>211</v>
      </c>
      <c r="F27" s="17">
        <v>1400000</v>
      </c>
      <c r="G27" s="17">
        <v>700000</v>
      </c>
      <c r="H27" s="20">
        <f t="shared" si="0"/>
        <v>50</v>
      </c>
      <c r="I27" s="22">
        <v>75</v>
      </c>
      <c r="J27" s="55">
        <f t="shared" si="1"/>
        <v>700000</v>
      </c>
      <c r="K27" s="17">
        <v>0</v>
      </c>
      <c r="L27" s="17">
        <v>700000</v>
      </c>
      <c r="M27" s="182"/>
      <c r="N27" s="17">
        <f t="shared" si="2"/>
        <v>1616844</v>
      </c>
      <c r="O27" s="99">
        <f>L27</f>
        <v>700000</v>
      </c>
      <c r="P27" s="91">
        <v>0</v>
      </c>
      <c r="Q27" s="91">
        <v>700000</v>
      </c>
    </row>
    <row r="28" spans="2:17" ht="12.75">
      <c r="B28" s="11" t="s">
        <v>214</v>
      </c>
      <c r="C28" s="11" t="s">
        <v>200</v>
      </c>
      <c r="D28" s="42" t="s">
        <v>223</v>
      </c>
      <c r="E28" s="85" t="s">
        <v>215</v>
      </c>
      <c r="F28" s="17">
        <v>660000</v>
      </c>
      <c r="G28" s="17">
        <v>330000</v>
      </c>
      <c r="H28" s="20">
        <f t="shared" si="0"/>
        <v>50</v>
      </c>
      <c r="I28" s="22">
        <v>75</v>
      </c>
      <c r="J28" s="55">
        <f t="shared" si="1"/>
        <v>330000</v>
      </c>
      <c r="K28" s="17">
        <v>0</v>
      </c>
      <c r="L28" s="17">
        <v>330000</v>
      </c>
      <c r="M28" s="182"/>
      <c r="N28" s="17">
        <f t="shared" si="2"/>
        <v>1946844</v>
      </c>
      <c r="O28" s="99">
        <f>L28</f>
        <v>330000</v>
      </c>
      <c r="P28" s="91">
        <v>0</v>
      </c>
      <c r="Q28" s="91">
        <v>330000</v>
      </c>
    </row>
    <row r="29" spans="2:17" ht="12.75">
      <c r="B29" s="11" t="s">
        <v>218</v>
      </c>
      <c r="C29" s="11" t="s">
        <v>200</v>
      </c>
      <c r="D29" s="42" t="s">
        <v>225</v>
      </c>
      <c r="E29" s="85" t="s">
        <v>219</v>
      </c>
      <c r="F29" s="17">
        <v>1692822</v>
      </c>
      <c r="G29" s="17">
        <v>800000</v>
      </c>
      <c r="H29" s="20">
        <f t="shared" si="0"/>
        <v>47.25836502597438</v>
      </c>
      <c r="I29" s="22">
        <v>75</v>
      </c>
      <c r="J29" s="55">
        <f t="shared" si="1"/>
        <v>800000</v>
      </c>
      <c r="K29" s="17">
        <v>800000</v>
      </c>
      <c r="L29" s="17">
        <v>0</v>
      </c>
      <c r="M29" s="182"/>
      <c r="N29" s="17">
        <f t="shared" si="2"/>
        <v>2746844</v>
      </c>
      <c r="O29" s="99">
        <v>800000</v>
      </c>
      <c r="P29" s="91">
        <v>800000</v>
      </c>
      <c r="Q29" s="91">
        <v>0</v>
      </c>
    </row>
    <row r="30" spans="2:17" ht="12.75">
      <c r="B30" s="11" t="s">
        <v>297</v>
      </c>
      <c r="C30" s="11" t="s">
        <v>282</v>
      </c>
      <c r="D30" s="42" t="s">
        <v>298</v>
      </c>
      <c r="E30" s="85" t="s">
        <v>299</v>
      </c>
      <c r="F30" s="17">
        <v>800425</v>
      </c>
      <c r="G30" s="17">
        <v>400000</v>
      </c>
      <c r="H30" s="20">
        <f t="shared" si="0"/>
        <v>49.973451603835464</v>
      </c>
      <c r="I30" s="22">
        <v>75</v>
      </c>
      <c r="J30" s="55">
        <f t="shared" si="1"/>
        <v>400000</v>
      </c>
      <c r="K30" s="17">
        <v>400000</v>
      </c>
      <c r="L30" s="17">
        <v>0</v>
      </c>
      <c r="M30" s="182"/>
      <c r="N30" s="17">
        <f t="shared" si="2"/>
        <v>3146844</v>
      </c>
      <c r="O30" s="99">
        <v>400000</v>
      </c>
      <c r="P30" s="91">
        <v>400000</v>
      </c>
      <c r="Q30" s="91">
        <v>0</v>
      </c>
    </row>
    <row r="31" spans="2:17" ht="12.75">
      <c r="B31" s="11" t="s">
        <v>300</v>
      </c>
      <c r="C31" s="11" t="s">
        <v>282</v>
      </c>
      <c r="D31" s="42" t="s">
        <v>301</v>
      </c>
      <c r="E31" s="85" t="s">
        <v>302</v>
      </c>
      <c r="F31" s="17">
        <v>420000</v>
      </c>
      <c r="G31" s="17">
        <v>210000</v>
      </c>
      <c r="H31" s="20">
        <f t="shared" si="0"/>
        <v>50</v>
      </c>
      <c r="I31" s="22">
        <v>75</v>
      </c>
      <c r="J31" s="55">
        <f t="shared" si="1"/>
        <v>210000</v>
      </c>
      <c r="K31" s="17">
        <v>210000</v>
      </c>
      <c r="L31" s="17">
        <v>0</v>
      </c>
      <c r="M31" s="182"/>
      <c r="N31" s="17">
        <f t="shared" si="2"/>
        <v>3356844</v>
      </c>
      <c r="O31" s="99">
        <v>210000</v>
      </c>
      <c r="P31" s="91">
        <v>210000</v>
      </c>
      <c r="Q31" s="91">
        <v>0</v>
      </c>
    </row>
    <row r="32" spans="2:17" ht="12.75">
      <c r="B32" s="11" t="s">
        <v>329</v>
      </c>
      <c r="C32" s="11" t="s">
        <v>324</v>
      </c>
      <c r="D32" s="42" t="s">
        <v>464</v>
      </c>
      <c r="E32" s="85" t="s">
        <v>330</v>
      </c>
      <c r="F32" s="17">
        <v>1288147</v>
      </c>
      <c r="G32" s="17">
        <v>644073</v>
      </c>
      <c r="H32" s="20">
        <f t="shared" si="0"/>
        <v>49.999961184554245</v>
      </c>
      <c r="I32" s="22">
        <v>75</v>
      </c>
      <c r="J32" s="55">
        <f t="shared" si="1"/>
        <v>644073</v>
      </c>
      <c r="K32" s="17">
        <v>644073</v>
      </c>
      <c r="L32" s="17">
        <v>0</v>
      </c>
      <c r="M32" s="182"/>
      <c r="N32" s="17">
        <f t="shared" si="2"/>
        <v>4000917</v>
      </c>
      <c r="O32" s="99">
        <v>644000</v>
      </c>
      <c r="P32" s="91">
        <v>644000</v>
      </c>
      <c r="Q32" s="91">
        <v>0</v>
      </c>
    </row>
    <row r="33" spans="2:17" ht="12.75">
      <c r="B33" s="11" t="s">
        <v>340</v>
      </c>
      <c r="C33" s="11" t="s">
        <v>339</v>
      </c>
      <c r="D33" s="42" t="s">
        <v>341</v>
      </c>
      <c r="E33" s="85" t="s">
        <v>257</v>
      </c>
      <c r="F33" s="17">
        <v>600000</v>
      </c>
      <c r="G33" s="17">
        <v>300000</v>
      </c>
      <c r="H33" s="20">
        <f t="shared" si="0"/>
        <v>50</v>
      </c>
      <c r="I33" s="22">
        <v>75</v>
      </c>
      <c r="J33" s="55">
        <f t="shared" si="1"/>
        <v>300000</v>
      </c>
      <c r="K33" s="17">
        <v>0</v>
      </c>
      <c r="L33" s="17">
        <v>300000</v>
      </c>
      <c r="M33" s="182"/>
      <c r="N33" s="17">
        <f t="shared" si="2"/>
        <v>4300917</v>
      </c>
      <c r="O33" s="99">
        <f>L33</f>
        <v>300000</v>
      </c>
      <c r="P33" s="91">
        <v>0</v>
      </c>
      <c r="Q33" s="91">
        <v>300000</v>
      </c>
    </row>
    <row r="34" spans="2:17" ht="12.75">
      <c r="B34" s="3" t="s">
        <v>399</v>
      </c>
      <c r="C34" s="3" t="s">
        <v>397</v>
      </c>
      <c r="D34" s="40" t="s">
        <v>400</v>
      </c>
      <c r="E34" s="104" t="s">
        <v>401</v>
      </c>
      <c r="F34" s="4">
        <v>197691</v>
      </c>
      <c r="G34" s="4">
        <v>98845</v>
      </c>
      <c r="H34" s="20">
        <f aca="true" t="shared" si="3" ref="H34:H65">G34*100/F34</f>
        <v>49.99974708003905</v>
      </c>
      <c r="I34" s="33">
        <v>75</v>
      </c>
      <c r="J34" s="55">
        <f t="shared" si="1"/>
        <v>98845</v>
      </c>
      <c r="K34" s="4">
        <v>98845</v>
      </c>
      <c r="L34" s="4">
        <v>0</v>
      </c>
      <c r="M34" s="182"/>
      <c r="N34" s="17">
        <f t="shared" si="2"/>
        <v>4399762</v>
      </c>
      <c r="O34" s="99">
        <v>98800</v>
      </c>
      <c r="P34" s="114">
        <v>98800</v>
      </c>
      <c r="Q34" s="114">
        <v>0</v>
      </c>
    </row>
    <row r="35" spans="2:17" ht="12.75">
      <c r="B35" s="59" t="s">
        <v>435</v>
      </c>
      <c r="C35" s="59" t="s">
        <v>413</v>
      </c>
      <c r="D35" s="158" t="s">
        <v>436</v>
      </c>
      <c r="E35" s="105" t="s">
        <v>437</v>
      </c>
      <c r="F35" s="60">
        <v>1200000</v>
      </c>
      <c r="G35" s="60">
        <v>500000</v>
      </c>
      <c r="H35" s="20">
        <f t="shared" si="3"/>
        <v>41.666666666666664</v>
      </c>
      <c r="I35" s="63">
        <v>75</v>
      </c>
      <c r="J35" s="55">
        <f t="shared" si="1"/>
        <v>500000</v>
      </c>
      <c r="K35" s="60">
        <v>500000</v>
      </c>
      <c r="L35" s="60">
        <v>0</v>
      </c>
      <c r="M35" s="182"/>
      <c r="N35" s="17">
        <f t="shared" si="2"/>
        <v>4899762</v>
      </c>
      <c r="O35" s="99">
        <v>500000</v>
      </c>
      <c r="P35" s="148">
        <v>500000</v>
      </c>
      <c r="Q35" s="148">
        <v>0</v>
      </c>
    </row>
    <row r="36" spans="2:19" ht="12.75">
      <c r="B36" s="11" t="s">
        <v>17</v>
      </c>
      <c r="C36" s="11" t="s">
        <v>1</v>
      </c>
      <c r="D36" s="42" t="s">
        <v>18</v>
      </c>
      <c r="E36" s="85" t="s">
        <v>19</v>
      </c>
      <c r="F36" s="17">
        <v>676000</v>
      </c>
      <c r="G36" s="17">
        <v>200000</v>
      </c>
      <c r="H36" s="20">
        <f t="shared" si="3"/>
        <v>29.585798816568047</v>
      </c>
      <c r="I36" s="22">
        <v>70</v>
      </c>
      <c r="J36" s="55">
        <f t="shared" si="1"/>
        <v>200000</v>
      </c>
      <c r="K36" s="17">
        <v>200000</v>
      </c>
      <c r="L36" s="17">
        <v>0</v>
      </c>
      <c r="M36" s="182"/>
      <c r="N36" s="17">
        <f t="shared" si="2"/>
        <v>5099762</v>
      </c>
      <c r="O36" s="99">
        <v>200000</v>
      </c>
      <c r="P36" s="152">
        <v>200000</v>
      </c>
      <c r="Q36" s="148">
        <v>0</v>
      </c>
      <c r="S36" s="4"/>
    </row>
    <row r="37" spans="2:19" ht="12.75">
      <c r="B37" s="143" t="s">
        <v>46</v>
      </c>
      <c r="C37" s="45" t="s">
        <v>39</v>
      </c>
      <c r="D37" s="159" t="s">
        <v>47</v>
      </c>
      <c r="E37" s="144" t="s">
        <v>48</v>
      </c>
      <c r="F37" s="145">
        <v>481097</v>
      </c>
      <c r="G37" s="145">
        <v>240548</v>
      </c>
      <c r="H37" s="47">
        <f t="shared" si="3"/>
        <v>49.99989607085473</v>
      </c>
      <c r="I37" s="146">
        <v>70</v>
      </c>
      <c r="J37" s="56">
        <f t="shared" si="1"/>
        <v>240548</v>
      </c>
      <c r="K37" s="145">
        <v>0</v>
      </c>
      <c r="L37" s="145">
        <v>240548</v>
      </c>
      <c r="M37" s="182"/>
      <c r="N37" s="150">
        <f t="shared" si="2"/>
        <v>5340310</v>
      </c>
      <c r="O37" s="147">
        <v>229700</v>
      </c>
      <c r="P37" s="153">
        <v>0</v>
      </c>
      <c r="Q37" s="151">
        <v>229700</v>
      </c>
      <c r="S37" s="4"/>
    </row>
    <row r="38" spans="2:19" ht="12.75">
      <c r="B38" s="11" t="s">
        <v>128</v>
      </c>
      <c r="C38" s="11" t="s">
        <v>112</v>
      </c>
      <c r="D38" s="85" t="s">
        <v>129</v>
      </c>
      <c r="E38" s="85" t="s">
        <v>130</v>
      </c>
      <c r="F38" s="17">
        <v>920000</v>
      </c>
      <c r="G38" s="17">
        <v>460000</v>
      </c>
      <c r="H38" s="20">
        <f t="shared" si="3"/>
        <v>50</v>
      </c>
      <c r="I38" s="22">
        <v>70</v>
      </c>
      <c r="J38" s="141">
        <f t="shared" si="1"/>
        <v>460000</v>
      </c>
      <c r="K38" s="17">
        <v>0</v>
      </c>
      <c r="L38" s="17">
        <v>460000</v>
      </c>
      <c r="M38" s="182"/>
      <c r="N38" s="17">
        <f t="shared" si="2"/>
        <v>5800310</v>
      </c>
      <c r="O38" s="99">
        <f>SUM(O24:O37)</f>
        <v>5329300</v>
      </c>
      <c r="P38" s="91">
        <f>SUM(P24:P37)</f>
        <v>3169600</v>
      </c>
      <c r="Q38" s="114">
        <f>SUM(Q24:Q37)</f>
        <v>2159700</v>
      </c>
      <c r="S38" s="4"/>
    </row>
    <row r="39" spans="2:19" ht="12.75">
      <c r="B39" s="11" t="s">
        <v>134</v>
      </c>
      <c r="C39" s="11" t="s">
        <v>112</v>
      </c>
      <c r="D39" s="85" t="s">
        <v>135</v>
      </c>
      <c r="E39" s="85" t="s">
        <v>136</v>
      </c>
      <c r="F39" s="17">
        <v>950000</v>
      </c>
      <c r="G39" s="17">
        <v>475000</v>
      </c>
      <c r="H39" s="20">
        <f t="shared" si="3"/>
        <v>50</v>
      </c>
      <c r="I39" s="22">
        <v>70</v>
      </c>
      <c r="J39" s="141">
        <f t="shared" si="1"/>
        <v>475000</v>
      </c>
      <c r="K39" s="17">
        <v>0</v>
      </c>
      <c r="L39" s="17">
        <v>475000</v>
      </c>
      <c r="M39" s="182"/>
      <c r="N39" s="17">
        <f t="shared" si="2"/>
        <v>6275310</v>
      </c>
      <c r="O39" s="44"/>
      <c r="P39" s="11"/>
      <c r="S39" s="4"/>
    </row>
    <row r="40" spans="2:16" ht="12.75">
      <c r="B40" s="11" t="s">
        <v>143</v>
      </c>
      <c r="C40" s="11" t="s">
        <v>112</v>
      </c>
      <c r="D40" s="85" t="s">
        <v>144</v>
      </c>
      <c r="E40" s="11" t="s">
        <v>145</v>
      </c>
      <c r="F40" s="17">
        <v>1782568</v>
      </c>
      <c r="G40" s="17">
        <v>800000</v>
      </c>
      <c r="H40" s="20">
        <f t="shared" si="3"/>
        <v>44.87907333689374</v>
      </c>
      <c r="I40" s="22">
        <v>70</v>
      </c>
      <c r="J40" s="44">
        <f t="shared" si="1"/>
        <v>800000</v>
      </c>
      <c r="K40" s="17">
        <v>0</v>
      </c>
      <c r="L40" s="17">
        <v>800000</v>
      </c>
      <c r="M40" s="182"/>
      <c r="N40" s="17">
        <f t="shared" si="2"/>
        <v>7075310</v>
      </c>
      <c r="O40" s="44"/>
      <c r="P40" s="11"/>
    </row>
    <row r="41" spans="2:16" ht="12.75">
      <c r="B41" s="11" t="s">
        <v>208</v>
      </c>
      <c r="C41" s="11" t="s">
        <v>200</v>
      </c>
      <c r="D41" s="85" t="s">
        <v>220</v>
      </c>
      <c r="E41" s="11" t="s">
        <v>209</v>
      </c>
      <c r="F41" s="17">
        <v>670000</v>
      </c>
      <c r="G41" s="17">
        <v>335000</v>
      </c>
      <c r="H41" s="20">
        <f t="shared" si="3"/>
        <v>50</v>
      </c>
      <c r="I41" s="22">
        <v>70</v>
      </c>
      <c r="J41" s="44">
        <f t="shared" si="1"/>
        <v>335000</v>
      </c>
      <c r="K41" s="17">
        <v>0</v>
      </c>
      <c r="L41" s="17">
        <v>335000</v>
      </c>
      <c r="M41" s="182"/>
      <c r="N41" s="17">
        <f t="shared" si="2"/>
        <v>7410310</v>
      </c>
      <c r="O41" s="44"/>
      <c r="P41" s="11"/>
    </row>
    <row r="42" spans="2:16" ht="12.75">
      <c r="B42" s="12" t="s">
        <v>254</v>
      </c>
      <c r="C42" s="11" t="s">
        <v>250</v>
      </c>
      <c r="D42" s="86" t="s">
        <v>255</v>
      </c>
      <c r="E42" s="13" t="s">
        <v>256</v>
      </c>
      <c r="F42" s="14">
        <v>1078556</v>
      </c>
      <c r="G42" s="15">
        <v>539278</v>
      </c>
      <c r="H42" s="20">
        <f t="shared" si="3"/>
        <v>50</v>
      </c>
      <c r="I42" s="32">
        <v>70</v>
      </c>
      <c r="J42" s="44">
        <f t="shared" si="1"/>
        <v>539278</v>
      </c>
      <c r="K42" s="15">
        <v>91677.26</v>
      </c>
      <c r="L42" s="15">
        <v>447600.74</v>
      </c>
      <c r="M42" s="182"/>
      <c r="N42" s="17">
        <f t="shared" si="2"/>
        <v>7949588</v>
      </c>
      <c r="O42" s="44"/>
      <c r="P42" s="11"/>
    </row>
    <row r="43" spans="2:16" ht="12.75">
      <c r="B43" s="11" t="s">
        <v>283</v>
      </c>
      <c r="C43" s="11" t="s">
        <v>282</v>
      </c>
      <c r="D43" s="85" t="s">
        <v>284</v>
      </c>
      <c r="E43" s="11" t="s">
        <v>285</v>
      </c>
      <c r="F43" s="17">
        <v>299947</v>
      </c>
      <c r="G43" s="17">
        <v>149947</v>
      </c>
      <c r="H43" s="20">
        <f t="shared" si="3"/>
        <v>49.991165105835364</v>
      </c>
      <c r="I43" s="22">
        <v>70</v>
      </c>
      <c r="J43" s="44">
        <f t="shared" si="1"/>
        <v>149947</v>
      </c>
      <c r="K43" s="17">
        <v>149947</v>
      </c>
      <c r="L43" s="17">
        <v>0</v>
      </c>
      <c r="M43" s="182"/>
      <c r="N43" s="17">
        <f t="shared" si="2"/>
        <v>8099535</v>
      </c>
      <c r="O43" s="44"/>
      <c r="P43" s="11"/>
    </row>
    <row r="44" spans="2:16" ht="12.75">
      <c r="B44" s="11" t="s">
        <v>289</v>
      </c>
      <c r="C44" s="11" t="s">
        <v>282</v>
      </c>
      <c r="D44" s="85" t="s">
        <v>290</v>
      </c>
      <c r="E44" s="11" t="s">
        <v>291</v>
      </c>
      <c r="F44" s="17">
        <v>1200000</v>
      </c>
      <c r="G44" s="17">
        <v>600000</v>
      </c>
      <c r="H44" s="20">
        <f t="shared" si="3"/>
        <v>50</v>
      </c>
      <c r="I44" s="22">
        <v>70</v>
      </c>
      <c r="J44" s="44">
        <f t="shared" si="1"/>
        <v>600000</v>
      </c>
      <c r="K44" s="17">
        <v>0</v>
      </c>
      <c r="L44" s="17">
        <v>600000</v>
      </c>
      <c r="M44" s="182"/>
      <c r="N44" s="17">
        <f t="shared" si="2"/>
        <v>8699535</v>
      </c>
      <c r="O44" s="44"/>
      <c r="P44" s="11"/>
    </row>
    <row r="45" spans="2:16" ht="12.75">
      <c r="B45" s="3" t="s">
        <v>402</v>
      </c>
      <c r="C45" s="3" t="s">
        <v>397</v>
      </c>
      <c r="D45" s="104" t="s">
        <v>403</v>
      </c>
      <c r="E45" s="3" t="s">
        <v>404</v>
      </c>
      <c r="F45" s="4">
        <v>1184077</v>
      </c>
      <c r="G45" s="4">
        <v>592000</v>
      </c>
      <c r="H45" s="20">
        <f t="shared" si="3"/>
        <v>49.996748522266714</v>
      </c>
      <c r="I45" s="33">
        <v>70</v>
      </c>
      <c r="J45" s="44">
        <f t="shared" si="1"/>
        <v>592000</v>
      </c>
      <c r="K45" s="4">
        <v>0</v>
      </c>
      <c r="L45" s="4">
        <v>592000</v>
      </c>
      <c r="M45" s="182"/>
      <c r="N45" s="17">
        <f t="shared" si="2"/>
        <v>9291535</v>
      </c>
      <c r="O45" s="44"/>
      <c r="P45" s="11"/>
    </row>
    <row r="46" spans="2:16" ht="12.75">
      <c r="B46" s="3" t="s">
        <v>405</v>
      </c>
      <c r="C46" s="3" t="s">
        <v>397</v>
      </c>
      <c r="D46" s="104" t="s">
        <v>406</v>
      </c>
      <c r="E46" s="3" t="s">
        <v>256</v>
      </c>
      <c r="F46" s="4">
        <v>2497379</v>
      </c>
      <c r="G46" s="4">
        <v>800000</v>
      </c>
      <c r="H46" s="118">
        <v>32</v>
      </c>
      <c r="I46" s="33">
        <v>70</v>
      </c>
      <c r="J46" s="44">
        <f t="shared" si="1"/>
        <v>800000</v>
      </c>
      <c r="K46" s="4">
        <v>0</v>
      </c>
      <c r="L46" s="4">
        <v>800000</v>
      </c>
      <c r="M46" s="182"/>
      <c r="N46" s="17">
        <f t="shared" si="2"/>
        <v>10091535</v>
      </c>
      <c r="O46" s="44"/>
      <c r="P46" s="11"/>
    </row>
    <row r="47" spans="2:16" ht="12.75">
      <c r="B47" s="3" t="s">
        <v>438</v>
      </c>
      <c r="C47" s="3" t="s">
        <v>413</v>
      </c>
      <c r="D47" s="104" t="s">
        <v>439</v>
      </c>
      <c r="E47" s="3" t="s">
        <v>440</v>
      </c>
      <c r="F47" s="4">
        <v>743260</v>
      </c>
      <c r="G47" s="4">
        <v>350000</v>
      </c>
      <c r="H47" s="20">
        <f t="shared" si="3"/>
        <v>47.08984742889433</v>
      </c>
      <c r="I47" s="33">
        <v>70</v>
      </c>
      <c r="J47" s="44">
        <f t="shared" si="1"/>
        <v>350000</v>
      </c>
      <c r="K47" s="4">
        <v>350000</v>
      </c>
      <c r="L47" s="4">
        <v>0</v>
      </c>
      <c r="M47" s="182"/>
      <c r="N47" s="17">
        <f t="shared" si="2"/>
        <v>10441535</v>
      </c>
      <c r="O47" s="44"/>
      <c r="P47" s="11"/>
    </row>
    <row r="48" spans="2:16" ht="12.75">
      <c r="B48" s="11" t="s">
        <v>14</v>
      </c>
      <c r="C48" s="11" t="s">
        <v>1</v>
      </c>
      <c r="D48" s="85" t="s">
        <v>15</v>
      </c>
      <c r="E48" s="11" t="s">
        <v>16</v>
      </c>
      <c r="F48" s="17">
        <v>821487</v>
      </c>
      <c r="G48" s="17">
        <v>410743</v>
      </c>
      <c r="H48" s="20">
        <f t="shared" si="3"/>
        <v>49.999939134764155</v>
      </c>
      <c r="I48" s="22">
        <v>65</v>
      </c>
      <c r="J48" s="44">
        <f t="shared" si="1"/>
        <v>410743</v>
      </c>
      <c r="K48" s="17">
        <v>0</v>
      </c>
      <c r="L48" s="17">
        <v>410743</v>
      </c>
      <c r="M48" s="182"/>
      <c r="N48" s="17">
        <f t="shared" si="2"/>
        <v>10852278</v>
      </c>
      <c r="O48" s="17"/>
      <c r="P48" s="11"/>
    </row>
    <row r="49" spans="2:16" ht="12.75">
      <c r="B49" s="11" t="s">
        <v>26</v>
      </c>
      <c r="C49" s="11" t="s">
        <v>25</v>
      </c>
      <c r="D49" s="85" t="s">
        <v>27</v>
      </c>
      <c r="E49" s="11" t="s">
        <v>28</v>
      </c>
      <c r="F49" s="17">
        <v>694150</v>
      </c>
      <c r="G49" s="17">
        <v>347075</v>
      </c>
      <c r="H49" s="20">
        <f t="shared" si="3"/>
        <v>50</v>
      </c>
      <c r="I49" s="22">
        <v>65</v>
      </c>
      <c r="J49" s="44">
        <f t="shared" si="1"/>
        <v>347075</v>
      </c>
      <c r="K49" s="17">
        <v>347075</v>
      </c>
      <c r="L49" s="17">
        <v>0</v>
      </c>
      <c r="M49" s="182"/>
      <c r="N49" s="17">
        <f t="shared" si="2"/>
        <v>11199353</v>
      </c>
      <c r="O49" s="11"/>
      <c r="P49" s="11"/>
    </row>
    <row r="50" spans="2:16" ht="12.75">
      <c r="B50" s="11" t="s">
        <v>55</v>
      </c>
      <c r="C50" s="11" t="s">
        <v>39</v>
      </c>
      <c r="D50" s="85" t="s">
        <v>56</v>
      </c>
      <c r="E50" s="85" t="s">
        <v>57</v>
      </c>
      <c r="F50" s="17">
        <v>255375.2</v>
      </c>
      <c r="G50" s="17">
        <v>127687.6</v>
      </c>
      <c r="H50" s="20">
        <f t="shared" si="3"/>
        <v>50</v>
      </c>
      <c r="I50" s="22">
        <v>65</v>
      </c>
      <c r="J50" s="44">
        <f t="shared" si="1"/>
        <v>127687.6</v>
      </c>
      <c r="K50" s="19">
        <v>0</v>
      </c>
      <c r="L50" s="17">
        <v>127687.6</v>
      </c>
      <c r="M50" s="182"/>
      <c r="N50" s="17">
        <f t="shared" si="2"/>
        <v>11327040.6</v>
      </c>
      <c r="O50" s="11"/>
      <c r="P50" s="11"/>
    </row>
    <row r="51" spans="2:16" ht="12.75">
      <c r="B51" s="11" t="s">
        <v>122</v>
      </c>
      <c r="C51" s="11" t="s">
        <v>112</v>
      </c>
      <c r="D51" s="85" t="s">
        <v>123</v>
      </c>
      <c r="E51" s="85" t="s">
        <v>124</v>
      </c>
      <c r="F51" s="17">
        <v>1200000</v>
      </c>
      <c r="G51" s="17">
        <v>600000</v>
      </c>
      <c r="H51" s="20">
        <f t="shared" si="3"/>
        <v>50</v>
      </c>
      <c r="I51" s="22">
        <v>65</v>
      </c>
      <c r="J51" s="44">
        <f t="shared" si="1"/>
        <v>600000</v>
      </c>
      <c r="K51" s="17">
        <v>0</v>
      </c>
      <c r="L51" s="17">
        <v>600000</v>
      </c>
      <c r="M51" s="182"/>
      <c r="N51" s="17">
        <f t="shared" si="2"/>
        <v>11927040.6</v>
      </c>
      <c r="O51" s="11"/>
      <c r="P51" s="11"/>
    </row>
    <row r="52" spans="2:16" ht="12.75">
      <c r="B52" s="11" t="s">
        <v>292</v>
      </c>
      <c r="C52" s="11" t="s">
        <v>282</v>
      </c>
      <c r="D52" s="85" t="s">
        <v>306</v>
      </c>
      <c r="E52" s="85" t="s">
        <v>293</v>
      </c>
      <c r="F52" s="17">
        <v>479710</v>
      </c>
      <c r="G52" s="17">
        <v>239855</v>
      </c>
      <c r="H52" s="20">
        <f t="shared" si="3"/>
        <v>50</v>
      </c>
      <c r="I52" s="22">
        <v>65</v>
      </c>
      <c r="J52" s="44">
        <f t="shared" si="1"/>
        <v>239855</v>
      </c>
      <c r="K52" s="17">
        <v>0</v>
      </c>
      <c r="L52" s="17">
        <v>239855</v>
      </c>
      <c r="M52" s="182"/>
      <c r="N52" s="17">
        <f t="shared" si="2"/>
        <v>12166895.6</v>
      </c>
      <c r="O52" s="11"/>
      <c r="P52" s="11"/>
    </row>
    <row r="53" spans="2:16" ht="12.75">
      <c r="B53" s="11" t="s">
        <v>327</v>
      </c>
      <c r="C53" s="11" t="s">
        <v>324</v>
      </c>
      <c r="D53" s="85" t="s">
        <v>463</v>
      </c>
      <c r="E53" s="85" t="s">
        <v>328</v>
      </c>
      <c r="F53" s="17">
        <v>600000</v>
      </c>
      <c r="G53" s="17">
        <v>300000</v>
      </c>
      <c r="H53" s="20">
        <f t="shared" si="3"/>
        <v>50</v>
      </c>
      <c r="I53" s="22">
        <v>65</v>
      </c>
      <c r="J53" s="44">
        <f t="shared" si="1"/>
        <v>300000</v>
      </c>
      <c r="K53" s="17">
        <v>0</v>
      </c>
      <c r="L53" s="17">
        <v>300000</v>
      </c>
      <c r="M53" s="182"/>
      <c r="N53" s="17">
        <f t="shared" si="2"/>
        <v>12466895.6</v>
      </c>
      <c r="O53" s="11"/>
      <c r="P53" s="11"/>
    </row>
    <row r="54" spans="2:16" ht="12.75">
      <c r="B54" s="3" t="s">
        <v>365</v>
      </c>
      <c r="C54" s="3" t="s">
        <v>364</v>
      </c>
      <c r="D54" s="104" t="s">
        <v>366</v>
      </c>
      <c r="E54" s="104" t="s">
        <v>367</v>
      </c>
      <c r="F54" s="4">
        <v>422400</v>
      </c>
      <c r="G54" s="4">
        <v>200000</v>
      </c>
      <c r="H54" s="20">
        <f t="shared" si="3"/>
        <v>47.34848484848485</v>
      </c>
      <c r="I54" s="33">
        <v>65</v>
      </c>
      <c r="J54" s="44">
        <f t="shared" si="1"/>
        <v>200000</v>
      </c>
      <c r="K54" s="17">
        <v>200000</v>
      </c>
      <c r="L54" s="4">
        <v>0</v>
      </c>
      <c r="M54" s="182"/>
      <c r="N54" s="17">
        <f t="shared" si="2"/>
        <v>12666895.6</v>
      </c>
      <c r="O54" s="11"/>
      <c r="P54" s="11"/>
    </row>
    <row r="55" spans="2:16" ht="12.75">
      <c r="B55" s="59" t="s">
        <v>368</v>
      </c>
      <c r="C55" s="60" t="s">
        <v>364</v>
      </c>
      <c r="D55" s="105" t="s">
        <v>369</v>
      </c>
      <c r="E55" s="105" t="s">
        <v>370</v>
      </c>
      <c r="F55" s="60">
        <v>670345</v>
      </c>
      <c r="G55" s="60">
        <v>331820</v>
      </c>
      <c r="H55" s="20">
        <f t="shared" si="3"/>
        <v>49.49988438788982</v>
      </c>
      <c r="I55" s="63">
        <v>65</v>
      </c>
      <c r="J55" s="44">
        <f t="shared" si="1"/>
        <v>331820</v>
      </c>
      <c r="K55" s="60">
        <v>0</v>
      </c>
      <c r="L55" s="60">
        <v>331820</v>
      </c>
      <c r="M55" s="182"/>
      <c r="N55" s="17">
        <f t="shared" si="2"/>
        <v>12998715.6</v>
      </c>
      <c r="O55" s="11"/>
      <c r="P55" s="11"/>
    </row>
    <row r="56" spans="2:16" ht="12.75">
      <c r="B56" s="3" t="s">
        <v>380</v>
      </c>
      <c r="C56" s="3" t="s">
        <v>364</v>
      </c>
      <c r="D56" s="104" t="s">
        <v>381</v>
      </c>
      <c r="E56" s="104" t="s">
        <v>382</v>
      </c>
      <c r="F56" s="4">
        <v>784650</v>
      </c>
      <c r="G56" s="4">
        <v>392325</v>
      </c>
      <c r="H56" s="20">
        <f t="shared" si="3"/>
        <v>50</v>
      </c>
      <c r="I56" s="33">
        <v>65</v>
      </c>
      <c r="J56" s="44">
        <f t="shared" si="1"/>
        <v>392325</v>
      </c>
      <c r="K56" s="4">
        <v>392325</v>
      </c>
      <c r="L56" s="4">
        <v>0</v>
      </c>
      <c r="M56" s="182"/>
      <c r="N56" s="17">
        <f t="shared" si="2"/>
        <v>13391040.6</v>
      </c>
      <c r="O56" s="11"/>
      <c r="P56" s="11"/>
    </row>
    <row r="57" spans="2:16" ht="12.75">
      <c r="B57" s="11" t="s">
        <v>40</v>
      </c>
      <c r="C57" s="11" t="s">
        <v>39</v>
      </c>
      <c r="D57" s="85" t="s">
        <v>41</v>
      </c>
      <c r="E57" s="85" t="s">
        <v>42</v>
      </c>
      <c r="F57" s="17">
        <v>1635060</v>
      </c>
      <c r="G57" s="17">
        <v>800000</v>
      </c>
      <c r="H57" s="20">
        <f t="shared" si="3"/>
        <v>48.927868090467626</v>
      </c>
      <c r="I57" s="22">
        <v>60</v>
      </c>
      <c r="J57" s="44">
        <f t="shared" si="1"/>
        <v>800000</v>
      </c>
      <c r="K57" s="17">
        <v>0</v>
      </c>
      <c r="L57" s="17">
        <v>800000</v>
      </c>
      <c r="M57" s="182"/>
      <c r="N57" s="17">
        <f t="shared" si="2"/>
        <v>14191040.6</v>
      </c>
      <c r="O57" s="11"/>
      <c r="P57" s="11"/>
    </row>
    <row r="58" spans="2:16" ht="12.75">
      <c r="B58" s="11" t="s">
        <v>116</v>
      </c>
      <c r="C58" s="11" t="s">
        <v>112</v>
      </c>
      <c r="D58" s="85" t="s">
        <v>117</v>
      </c>
      <c r="E58" s="85" t="s">
        <v>118</v>
      </c>
      <c r="F58" s="17">
        <v>764750</v>
      </c>
      <c r="G58" s="17">
        <v>382375</v>
      </c>
      <c r="H58" s="20">
        <f t="shared" si="3"/>
        <v>50</v>
      </c>
      <c r="I58" s="22">
        <v>60</v>
      </c>
      <c r="J58" s="44">
        <f t="shared" si="1"/>
        <v>382375</v>
      </c>
      <c r="K58" s="17">
        <v>382375</v>
      </c>
      <c r="L58" s="17">
        <v>0</v>
      </c>
      <c r="M58" s="182"/>
      <c r="N58" s="17">
        <f t="shared" si="2"/>
        <v>14573415.6</v>
      </c>
      <c r="O58" s="11"/>
      <c r="P58" s="11"/>
    </row>
    <row r="59" spans="2:16" ht="12.75">
      <c r="B59" s="11" t="s">
        <v>119</v>
      </c>
      <c r="C59" s="11" t="s">
        <v>112</v>
      </c>
      <c r="D59" s="85" t="s">
        <v>120</v>
      </c>
      <c r="E59" s="85" t="s">
        <v>121</v>
      </c>
      <c r="F59" s="17">
        <v>574090</v>
      </c>
      <c r="G59" s="17">
        <v>287045</v>
      </c>
      <c r="H59" s="20">
        <f t="shared" si="3"/>
        <v>50</v>
      </c>
      <c r="I59" s="22">
        <v>60</v>
      </c>
      <c r="J59" s="44">
        <f t="shared" si="1"/>
        <v>287045</v>
      </c>
      <c r="K59" s="17">
        <v>0</v>
      </c>
      <c r="L59" s="17">
        <v>287045</v>
      </c>
      <c r="M59" s="182"/>
      <c r="N59" s="17">
        <f t="shared" si="2"/>
        <v>14860460.6</v>
      </c>
      <c r="O59" s="11"/>
      <c r="P59" s="11"/>
    </row>
    <row r="60" spans="2:16" ht="12.75">
      <c r="B60" s="11" t="s">
        <v>137</v>
      </c>
      <c r="C60" s="11" t="s">
        <v>112</v>
      </c>
      <c r="D60" s="85" t="s">
        <v>138</v>
      </c>
      <c r="E60" s="85" t="s">
        <v>139</v>
      </c>
      <c r="F60" s="17">
        <v>559069</v>
      </c>
      <c r="G60" s="17">
        <v>279534</v>
      </c>
      <c r="H60" s="20">
        <f t="shared" si="3"/>
        <v>49.99991056560103</v>
      </c>
      <c r="I60" s="22">
        <v>60</v>
      </c>
      <c r="J60" s="44">
        <f t="shared" si="1"/>
        <v>279534</v>
      </c>
      <c r="K60" s="17">
        <v>0</v>
      </c>
      <c r="L60" s="17">
        <v>279534</v>
      </c>
      <c r="M60" s="182"/>
      <c r="N60" s="17">
        <f t="shared" si="2"/>
        <v>15139994.6</v>
      </c>
      <c r="O60" s="11"/>
      <c r="P60" s="11"/>
    </row>
    <row r="61" spans="2:16" ht="12.75">
      <c r="B61" s="11" t="s">
        <v>140</v>
      </c>
      <c r="C61" s="11" t="s">
        <v>112</v>
      </c>
      <c r="D61" s="85" t="s">
        <v>141</v>
      </c>
      <c r="E61" s="85" t="s">
        <v>142</v>
      </c>
      <c r="F61" s="17">
        <v>400000</v>
      </c>
      <c r="G61" s="17">
        <v>200000</v>
      </c>
      <c r="H61" s="20">
        <f t="shared" si="3"/>
        <v>50</v>
      </c>
      <c r="I61" s="22">
        <v>60</v>
      </c>
      <c r="J61" s="44">
        <f t="shared" si="1"/>
        <v>200000</v>
      </c>
      <c r="K61" s="17">
        <v>0</v>
      </c>
      <c r="L61" s="17">
        <v>200000</v>
      </c>
      <c r="M61" s="182"/>
      <c r="N61" s="17">
        <f t="shared" si="2"/>
        <v>15339994.6</v>
      </c>
      <c r="O61" s="11"/>
      <c r="P61" s="11"/>
    </row>
    <row r="62" spans="2:16" ht="12.75">
      <c r="B62" s="11" t="s">
        <v>212</v>
      </c>
      <c r="C62" s="11" t="s">
        <v>200</v>
      </c>
      <c r="D62" s="85" t="s">
        <v>222</v>
      </c>
      <c r="E62" s="85" t="s">
        <v>213</v>
      </c>
      <c r="F62" s="17">
        <v>1000000</v>
      </c>
      <c r="G62" s="17">
        <v>500000</v>
      </c>
      <c r="H62" s="20">
        <f t="shared" si="3"/>
        <v>50</v>
      </c>
      <c r="I62" s="22">
        <v>60</v>
      </c>
      <c r="J62" s="44">
        <f t="shared" si="1"/>
        <v>500000</v>
      </c>
      <c r="K62" s="17">
        <v>500000</v>
      </c>
      <c r="L62" s="17">
        <v>0</v>
      </c>
      <c r="M62" s="182"/>
      <c r="N62" s="17">
        <f t="shared" si="2"/>
        <v>15839994.6</v>
      </c>
      <c r="O62" s="11"/>
      <c r="P62" s="11"/>
    </row>
    <row r="63" spans="2:16" ht="12.75">
      <c r="B63" s="11" t="s">
        <v>294</v>
      </c>
      <c r="C63" s="11" t="s">
        <v>282</v>
      </c>
      <c r="D63" s="85" t="s">
        <v>295</v>
      </c>
      <c r="E63" s="85" t="s">
        <v>296</v>
      </c>
      <c r="F63" s="17">
        <v>495000</v>
      </c>
      <c r="G63" s="17">
        <v>247500</v>
      </c>
      <c r="H63" s="20">
        <f t="shared" si="3"/>
        <v>50</v>
      </c>
      <c r="I63" s="22">
        <v>60</v>
      </c>
      <c r="J63" s="44">
        <f t="shared" si="1"/>
        <v>247500</v>
      </c>
      <c r="K63" s="17">
        <v>227700</v>
      </c>
      <c r="L63" s="17">
        <v>19800</v>
      </c>
      <c r="M63" s="182"/>
      <c r="N63" s="17">
        <f t="shared" si="2"/>
        <v>16087494.6</v>
      </c>
      <c r="O63" s="11"/>
      <c r="P63" s="11"/>
    </row>
    <row r="64" spans="2:16" ht="12.75">
      <c r="B64" s="11" t="s">
        <v>325</v>
      </c>
      <c r="C64" s="11" t="s">
        <v>324</v>
      </c>
      <c r="D64" s="85" t="s">
        <v>465</v>
      </c>
      <c r="E64" s="85" t="s">
        <v>326</v>
      </c>
      <c r="F64" s="17">
        <v>450845</v>
      </c>
      <c r="G64" s="17">
        <v>225420</v>
      </c>
      <c r="H64" s="20">
        <f t="shared" si="3"/>
        <v>49.99944548569908</v>
      </c>
      <c r="I64" s="22">
        <v>60</v>
      </c>
      <c r="J64" s="44">
        <f t="shared" si="1"/>
        <v>225420</v>
      </c>
      <c r="K64" s="17">
        <v>225420</v>
      </c>
      <c r="L64" s="17">
        <v>0</v>
      </c>
      <c r="M64" s="182"/>
      <c r="N64" s="17">
        <f t="shared" si="2"/>
        <v>16312914.6</v>
      </c>
      <c r="O64" s="11"/>
      <c r="P64" s="11"/>
    </row>
    <row r="65" spans="2:16" ht="12.75">
      <c r="B65" s="3" t="s">
        <v>374</v>
      </c>
      <c r="C65" s="3" t="s">
        <v>364</v>
      </c>
      <c r="D65" s="104" t="s">
        <v>375</v>
      </c>
      <c r="E65" s="104" t="s">
        <v>376</v>
      </c>
      <c r="F65" s="4">
        <v>180000</v>
      </c>
      <c r="G65" s="4">
        <v>88000</v>
      </c>
      <c r="H65" s="20">
        <f t="shared" si="3"/>
        <v>48.888888888888886</v>
      </c>
      <c r="I65" s="33">
        <v>60</v>
      </c>
      <c r="J65" s="44">
        <f t="shared" si="1"/>
        <v>88000</v>
      </c>
      <c r="K65" s="4">
        <v>0</v>
      </c>
      <c r="L65" s="4">
        <v>88000</v>
      </c>
      <c r="M65" s="182"/>
      <c r="N65" s="17">
        <f t="shared" si="2"/>
        <v>16400914.6</v>
      </c>
      <c r="O65" s="11"/>
      <c r="P65" s="11"/>
    </row>
    <row r="66" spans="2:16" ht="12.75">
      <c r="B66" s="3" t="s">
        <v>383</v>
      </c>
      <c r="C66" s="3" t="s">
        <v>364</v>
      </c>
      <c r="D66" s="104" t="s">
        <v>384</v>
      </c>
      <c r="E66" s="104" t="s">
        <v>385</v>
      </c>
      <c r="F66" s="4">
        <v>600000</v>
      </c>
      <c r="G66" s="4">
        <v>300000</v>
      </c>
      <c r="H66" s="20">
        <f aca="true" t="shared" si="4" ref="H66:H82">G66*100/F66</f>
        <v>50</v>
      </c>
      <c r="I66" s="33">
        <v>60</v>
      </c>
      <c r="J66" s="44">
        <f t="shared" si="1"/>
        <v>300000</v>
      </c>
      <c r="K66" s="4">
        <v>0</v>
      </c>
      <c r="L66" s="4">
        <v>300000</v>
      </c>
      <c r="M66" s="182"/>
      <c r="N66" s="17">
        <f t="shared" si="2"/>
        <v>16700914.6</v>
      </c>
      <c r="O66" s="11"/>
      <c r="P66" s="11"/>
    </row>
    <row r="67" spans="2:16" ht="12.75">
      <c r="B67" s="18" t="s">
        <v>49</v>
      </c>
      <c r="C67" s="11" t="s">
        <v>39</v>
      </c>
      <c r="D67" s="103" t="s">
        <v>50</v>
      </c>
      <c r="E67" s="103" t="s">
        <v>51</v>
      </c>
      <c r="F67" s="19">
        <v>473451</v>
      </c>
      <c r="G67" s="19">
        <v>236725.5</v>
      </c>
      <c r="H67" s="20">
        <f t="shared" si="4"/>
        <v>50</v>
      </c>
      <c r="I67" s="30">
        <v>55</v>
      </c>
      <c r="J67" s="44">
        <f aca="true" t="shared" si="5" ref="J67:J82">G67</f>
        <v>236725.5</v>
      </c>
      <c r="K67" s="19">
        <v>236725.5</v>
      </c>
      <c r="L67" s="19">
        <v>0</v>
      </c>
      <c r="M67" s="182"/>
      <c r="N67" s="17">
        <f t="shared" si="2"/>
        <v>16937640.1</v>
      </c>
      <c r="O67" s="11"/>
      <c r="P67" s="11"/>
    </row>
    <row r="68" spans="2:16" ht="12.75">
      <c r="B68" s="11" t="s">
        <v>125</v>
      </c>
      <c r="C68" s="11" t="s">
        <v>112</v>
      </c>
      <c r="D68" s="85" t="s">
        <v>126</v>
      </c>
      <c r="E68" s="85" t="s">
        <v>127</v>
      </c>
      <c r="F68" s="17">
        <v>1500000</v>
      </c>
      <c r="G68" s="17">
        <v>750000</v>
      </c>
      <c r="H68" s="20">
        <f t="shared" si="4"/>
        <v>50</v>
      </c>
      <c r="I68" s="22">
        <v>55</v>
      </c>
      <c r="J68" s="44">
        <f t="shared" si="5"/>
        <v>750000</v>
      </c>
      <c r="K68" s="17">
        <v>750000</v>
      </c>
      <c r="L68" s="17">
        <v>0</v>
      </c>
      <c r="M68" s="182"/>
      <c r="N68" s="17">
        <f aca="true" t="shared" si="6" ref="N68:N82">N67+J68</f>
        <v>17687640.1</v>
      </c>
      <c r="O68" s="11"/>
      <c r="P68" s="11"/>
    </row>
    <row r="69" spans="2:14" ht="12.75">
      <c r="B69" s="11" t="s">
        <v>441</v>
      </c>
      <c r="C69" s="11" t="s">
        <v>181</v>
      </c>
      <c r="D69" s="85" t="s">
        <v>182</v>
      </c>
      <c r="E69" s="85" t="s">
        <v>183</v>
      </c>
      <c r="F69" s="17">
        <v>235382</v>
      </c>
      <c r="G69" s="17">
        <v>117691</v>
      </c>
      <c r="H69" s="20">
        <f t="shared" si="4"/>
        <v>50</v>
      </c>
      <c r="I69" s="22">
        <v>55</v>
      </c>
      <c r="J69" s="44">
        <f t="shared" si="5"/>
        <v>117691</v>
      </c>
      <c r="K69" s="17">
        <v>0</v>
      </c>
      <c r="L69" s="17">
        <v>117691</v>
      </c>
      <c r="M69" s="182"/>
      <c r="N69" s="17">
        <f t="shared" si="6"/>
        <v>17805331.1</v>
      </c>
    </row>
    <row r="70" spans="2:14" ht="12.75">
      <c r="B70" s="11" t="s">
        <v>442</v>
      </c>
      <c r="C70" s="11" t="s">
        <v>181</v>
      </c>
      <c r="D70" s="85" t="s">
        <v>184</v>
      </c>
      <c r="E70" s="85" t="s">
        <v>185</v>
      </c>
      <c r="F70" s="17">
        <v>1991290</v>
      </c>
      <c r="G70" s="17">
        <v>995645</v>
      </c>
      <c r="H70" s="20">
        <f t="shared" si="4"/>
        <v>50</v>
      </c>
      <c r="I70" s="22">
        <v>55</v>
      </c>
      <c r="J70" s="44">
        <f t="shared" si="5"/>
        <v>995645</v>
      </c>
      <c r="K70" s="17">
        <v>995645</v>
      </c>
      <c r="L70" s="17">
        <v>0</v>
      </c>
      <c r="M70" s="182"/>
      <c r="N70" s="17">
        <f t="shared" si="6"/>
        <v>18800976.1</v>
      </c>
    </row>
    <row r="71" spans="2:15" ht="12.75">
      <c r="B71" s="58" t="s">
        <v>58</v>
      </c>
      <c r="C71" s="58" t="s">
        <v>39</v>
      </c>
      <c r="D71" s="58" t="s">
        <v>59</v>
      </c>
      <c r="E71" s="58" t="s">
        <v>60</v>
      </c>
      <c r="F71" s="61">
        <v>852360</v>
      </c>
      <c r="G71" s="61">
        <v>417660</v>
      </c>
      <c r="H71" s="20">
        <f t="shared" si="4"/>
        <v>49.00042235675067</v>
      </c>
      <c r="I71" s="62">
        <v>50</v>
      </c>
      <c r="J71" s="44">
        <f t="shared" si="5"/>
        <v>417660</v>
      </c>
      <c r="K71" s="61">
        <v>0</v>
      </c>
      <c r="L71" s="61">
        <v>417660</v>
      </c>
      <c r="M71" s="182"/>
      <c r="N71" s="17">
        <f t="shared" si="6"/>
        <v>19218636.1</v>
      </c>
      <c r="O71" s="4"/>
    </row>
    <row r="72" spans="2:14" ht="12.75">
      <c r="B72" s="11" t="s">
        <v>131</v>
      </c>
      <c r="C72" s="11" t="s">
        <v>112</v>
      </c>
      <c r="D72" s="11" t="s">
        <v>132</v>
      </c>
      <c r="E72" s="11" t="s">
        <v>133</v>
      </c>
      <c r="F72" s="17">
        <v>1600000</v>
      </c>
      <c r="G72" s="17">
        <v>800000</v>
      </c>
      <c r="H72" s="20">
        <f t="shared" si="4"/>
        <v>50</v>
      </c>
      <c r="I72" s="22">
        <v>50</v>
      </c>
      <c r="J72" s="44">
        <f t="shared" si="5"/>
        <v>800000</v>
      </c>
      <c r="K72" s="17">
        <v>0</v>
      </c>
      <c r="L72" s="17">
        <v>800000</v>
      </c>
      <c r="M72" s="182"/>
      <c r="N72" s="17">
        <f t="shared" si="6"/>
        <v>20018636.1</v>
      </c>
    </row>
    <row r="73" spans="2:14" ht="12.75">
      <c r="B73" s="11" t="s">
        <v>303</v>
      </c>
      <c r="C73" s="11" t="s">
        <v>282</v>
      </c>
      <c r="D73" s="11" t="s">
        <v>304</v>
      </c>
      <c r="E73" s="11" t="s">
        <v>305</v>
      </c>
      <c r="F73" s="17">
        <v>3229385</v>
      </c>
      <c r="G73" s="17">
        <v>800000</v>
      </c>
      <c r="H73" s="20">
        <f t="shared" si="4"/>
        <v>24.772518606483896</v>
      </c>
      <c r="I73" s="22">
        <v>50</v>
      </c>
      <c r="J73" s="44">
        <f t="shared" si="5"/>
        <v>800000</v>
      </c>
      <c r="K73" s="17">
        <v>800000</v>
      </c>
      <c r="L73" s="17">
        <v>0</v>
      </c>
      <c r="M73" s="182"/>
      <c r="N73" s="17">
        <f t="shared" si="6"/>
        <v>20818636.1</v>
      </c>
    </row>
    <row r="74" spans="2:14" ht="12.75">
      <c r="B74" s="11" t="s">
        <v>331</v>
      </c>
      <c r="C74" s="11" t="s">
        <v>324</v>
      </c>
      <c r="D74" s="85" t="s">
        <v>466</v>
      </c>
      <c r="E74" s="11" t="s">
        <v>332</v>
      </c>
      <c r="F74" s="17">
        <v>960000</v>
      </c>
      <c r="G74" s="17">
        <v>480000</v>
      </c>
      <c r="H74" s="20">
        <f t="shared" si="4"/>
        <v>50</v>
      </c>
      <c r="I74" s="22">
        <v>50</v>
      </c>
      <c r="J74" s="44">
        <f t="shared" si="5"/>
        <v>480000</v>
      </c>
      <c r="K74" s="17">
        <v>480000</v>
      </c>
      <c r="L74" s="17">
        <v>0</v>
      </c>
      <c r="M74" s="182"/>
      <c r="N74" s="17">
        <f t="shared" si="6"/>
        <v>21298636.1</v>
      </c>
    </row>
    <row r="75" spans="2:14" ht="12.75">
      <c r="B75" s="3" t="s">
        <v>371</v>
      </c>
      <c r="C75" s="3" t="s">
        <v>364</v>
      </c>
      <c r="D75" s="104" t="s">
        <v>372</v>
      </c>
      <c r="E75" s="104" t="s">
        <v>373</v>
      </c>
      <c r="F75" s="4">
        <v>1434999</v>
      </c>
      <c r="G75" s="4">
        <v>700000</v>
      </c>
      <c r="H75" s="20">
        <f t="shared" si="4"/>
        <v>48.78052179827303</v>
      </c>
      <c r="I75" s="33">
        <v>50</v>
      </c>
      <c r="J75" s="44">
        <f t="shared" si="5"/>
        <v>700000</v>
      </c>
      <c r="K75" s="4">
        <v>700000</v>
      </c>
      <c r="L75" s="4">
        <v>0</v>
      </c>
      <c r="M75" s="182"/>
      <c r="N75" s="17">
        <f t="shared" si="6"/>
        <v>21998636.1</v>
      </c>
    </row>
    <row r="76" spans="2:14" ht="12.75">
      <c r="B76" s="3" t="s">
        <v>432</v>
      </c>
      <c r="C76" s="3" t="s">
        <v>413</v>
      </c>
      <c r="D76" s="3" t="s">
        <v>433</v>
      </c>
      <c r="E76" s="3" t="s">
        <v>434</v>
      </c>
      <c r="F76" s="4">
        <v>400000</v>
      </c>
      <c r="G76" s="4">
        <v>200000</v>
      </c>
      <c r="H76" s="20">
        <f t="shared" si="4"/>
        <v>50</v>
      </c>
      <c r="I76" s="33">
        <v>50</v>
      </c>
      <c r="J76" s="44">
        <f t="shared" si="5"/>
        <v>200000</v>
      </c>
      <c r="K76" s="4">
        <v>200000</v>
      </c>
      <c r="L76" s="4">
        <v>0</v>
      </c>
      <c r="M76" s="182"/>
      <c r="N76" s="17">
        <f t="shared" si="6"/>
        <v>22198636.1</v>
      </c>
    </row>
    <row r="77" spans="2:14" ht="12.75">
      <c r="B77" s="11" t="s">
        <v>216</v>
      </c>
      <c r="C77" s="11" t="s">
        <v>200</v>
      </c>
      <c r="D77" s="11" t="s">
        <v>224</v>
      </c>
      <c r="E77" s="11" t="s">
        <v>217</v>
      </c>
      <c r="F77" s="17">
        <v>520000</v>
      </c>
      <c r="G77" s="17">
        <v>260000</v>
      </c>
      <c r="H77" s="20">
        <f t="shared" si="4"/>
        <v>50</v>
      </c>
      <c r="I77" s="22">
        <v>45</v>
      </c>
      <c r="J77" s="44">
        <f t="shared" si="5"/>
        <v>260000</v>
      </c>
      <c r="K77" s="17">
        <v>0</v>
      </c>
      <c r="L77" s="17">
        <v>260000</v>
      </c>
      <c r="M77" s="182"/>
      <c r="N77" s="17">
        <f t="shared" si="6"/>
        <v>22458636.1</v>
      </c>
    </row>
    <row r="78" spans="2:14" ht="12.75">
      <c r="B78" s="3" t="s">
        <v>377</v>
      </c>
      <c r="C78" s="3" t="s">
        <v>364</v>
      </c>
      <c r="D78" s="3" t="s">
        <v>378</v>
      </c>
      <c r="E78" s="3" t="s">
        <v>379</v>
      </c>
      <c r="F78" s="4">
        <v>1560989</v>
      </c>
      <c r="G78" s="4">
        <v>700000</v>
      </c>
      <c r="H78" s="20">
        <f t="shared" si="4"/>
        <v>44.8433653280068</v>
      </c>
      <c r="I78" s="33">
        <v>45</v>
      </c>
      <c r="J78" s="44">
        <f t="shared" si="5"/>
        <v>700000</v>
      </c>
      <c r="K78" s="4">
        <v>0</v>
      </c>
      <c r="L78" s="4">
        <v>700000</v>
      </c>
      <c r="M78" s="182"/>
      <c r="N78" s="17">
        <f t="shared" si="6"/>
        <v>23158636.1</v>
      </c>
    </row>
    <row r="79" spans="2:14" ht="12.75">
      <c r="B79" s="11" t="s">
        <v>52</v>
      </c>
      <c r="C79" s="11" t="s">
        <v>39</v>
      </c>
      <c r="D79" s="11" t="s">
        <v>53</v>
      </c>
      <c r="E79" s="11" t="s">
        <v>54</v>
      </c>
      <c r="F79" s="17">
        <v>950000</v>
      </c>
      <c r="G79" s="17">
        <v>475000</v>
      </c>
      <c r="H79" s="20">
        <f t="shared" si="4"/>
        <v>50</v>
      </c>
      <c r="I79" s="22">
        <v>40</v>
      </c>
      <c r="J79" s="44">
        <f t="shared" si="5"/>
        <v>475000</v>
      </c>
      <c r="K79" s="19">
        <v>0</v>
      </c>
      <c r="L79" s="17">
        <v>475000</v>
      </c>
      <c r="M79" s="182"/>
      <c r="N79" s="17">
        <f t="shared" si="6"/>
        <v>23633636.1</v>
      </c>
    </row>
    <row r="80" spans="2:14" ht="12.75">
      <c r="B80" s="11" t="s">
        <v>286</v>
      </c>
      <c r="C80" s="11" t="s">
        <v>282</v>
      </c>
      <c r="D80" s="21" t="s">
        <v>287</v>
      </c>
      <c r="E80" s="11" t="s">
        <v>288</v>
      </c>
      <c r="F80" s="17">
        <v>2100000</v>
      </c>
      <c r="G80" s="17">
        <v>600000</v>
      </c>
      <c r="H80" s="20">
        <f t="shared" si="4"/>
        <v>28.571428571428573</v>
      </c>
      <c r="I80" s="22">
        <v>40</v>
      </c>
      <c r="J80" s="44">
        <f t="shared" si="5"/>
        <v>600000</v>
      </c>
      <c r="K80" s="17">
        <v>600000</v>
      </c>
      <c r="L80" s="17">
        <v>0</v>
      </c>
      <c r="M80" s="182"/>
      <c r="N80" s="17">
        <f t="shared" si="6"/>
        <v>24233636.1</v>
      </c>
    </row>
    <row r="81" spans="2:14" ht="12.75">
      <c r="B81" s="18" t="s">
        <v>43</v>
      </c>
      <c r="C81" s="11" t="s">
        <v>39</v>
      </c>
      <c r="D81" s="18" t="s">
        <v>44</v>
      </c>
      <c r="E81" s="18" t="s">
        <v>45</v>
      </c>
      <c r="F81" s="19">
        <v>630081</v>
      </c>
      <c r="G81" s="19">
        <v>315000</v>
      </c>
      <c r="H81" s="20">
        <f t="shared" si="4"/>
        <v>49.99357225499578</v>
      </c>
      <c r="I81" s="30">
        <v>30</v>
      </c>
      <c r="J81" s="44">
        <f t="shared" si="5"/>
        <v>315000</v>
      </c>
      <c r="K81" s="19">
        <v>0</v>
      </c>
      <c r="L81" s="19">
        <v>315000</v>
      </c>
      <c r="M81" s="182"/>
      <c r="N81" s="17">
        <f t="shared" si="6"/>
        <v>24548636.1</v>
      </c>
    </row>
    <row r="82" spans="2:19" ht="12.75">
      <c r="B82" s="12" t="s">
        <v>251</v>
      </c>
      <c r="C82" s="11" t="s">
        <v>250</v>
      </c>
      <c r="D82" s="12" t="s">
        <v>252</v>
      </c>
      <c r="E82" s="13" t="s">
        <v>253</v>
      </c>
      <c r="F82" s="14">
        <v>330000</v>
      </c>
      <c r="G82" s="15">
        <v>150000</v>
      </c>
      <c r="H82" s="20">
        <f t="shared" si="4"/>
        <v>45.45454545454545</v>
      </c>
      <c r="I82" s="32">
        <v>30</v>
      </c>
      <c r="J82" s="44">
        <f t="shared" si="5"/>
        <v>150000</v>
      </c>
      <c r="K82" s="15">
        <v>0</v>
      </c>
      <c r="L82" s="15">
        <v>150000</v>
      </c>
      <c r="M82" s="182"/>
      <c r="N82" s="17">
        <f t="shared" si="6"/>
        <v>24698636.1</v>
      </c>
      <c r="P82" s="4"/>
      <c r="Q82" s="4"/>
      <c r="S82" s="4"/>
    </row>
    <row r="83" spans="6:14" ht="12.75">
      <c r="F83" s="4"/>
      <c r="G83" s="4"/>
      <c r="H83" s="20"/>
      <c r="I83" s="33"/>
      <c r="J83" s="33"/>
      <c r="K83" s="4"/>
      <c r="L83" s="4"/>
      <c r="M83" s="4"/>
      <c r="N83" s="11"/>
    </row>
    <row r="84" spans="2:19" s="41" customFormat="1" ht="12.75">
      <c r="B84" s="40" t="s">
        <v>412</v>
      </c>
      <c r="C84" s="40"/>
      <c r="D84" s="40"/>
      <c r="E84" s="40"/>
      <c r="F84" s="57">
        <f>SUM(F2:F83)</f>
        <v>54859955.2</v>
      </c>
      <c r="G84" s="57">
        <f>SUM(G2:G83)</f>
        <v>24698636.1</v>
      </c>
      <c r="H84" s="57"/>
      <c r="I84" s="57"/>
      <c r="J84" s="57"/>
      <c r="K84" s="57"/>
      <c r="L84" s="57"/>
      <c r="M84" s="57"/>
      <c r="N84" s="11"/>
      <c r="O84" s="99">
        <v>5329300</v>
      </c>
      <c r="P84" s="114">
        <v>3169600</v>
      </c>
      <c r="Q84" s="114">
        <v>2159700</v>
      </c>
      <c r="R84" s="40"/>
      <c r="S84" s="57"/>
    </row>
    <row r="85" spans="6:18" ht="12.75">
      <c r="F85" s="4"/>
      <c r="G85" s="4"/>
      <c r="H85" s="20"/>
      <c r="I85" s="33"/>
      <c r="J85" s="33"/>
      <c r="K85" s="4"/>
      <c r="L85" s="4"/>
      <c r="M85" s="4"/>
      <c r="R85" s="4"/>
    </row>
  </sheetData>
  <sheetProtection/>
  <mergeCells count="2">
    <mergeCell ref="M2:M23"/>
    <mergeCell ref="M24:M82"/>
  </mergeCells>
  <dataValidations count="1">
    <dataValidation type="list" allowBlank="1" showInputMessage="1" showErrorMessage="1" sqref="E37:E45">
      <formula1>$AH$3:$AH$4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0" r:id="rId1"/>
  <headerFooter alignWithMargins="0">
    <oddHeader>&amp;LDotační tiul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7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4" sqref="E34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9.140625" style="3" customWidth="1"/>
    <col min="4" max="4" width="26.421875" style="3" customWidth="1"/>
    <col min="5" max="5" width="23.7109375" style="3" customWidth="1"/>
    <col min="6" max="7" width="11.00390625" style="3" customWidth="1"/>
    <col min="8" max="8" width="8.8515625" style="3" customWidth="1"/>
    <col min="9" max="9" width="9.140625" style="3" customWidth="1"/>
    <col min="10" max="10" width="11.140625" style="3" customWidth="1"/>
    <col min="11" max="12" width="11.00390625" style="3" customWidth="1"/>
    <col min="13" max="18" width="9.140625" style="3" customWidth="1"/>
    <col min="19" max="19" width="11.28125" style="0" customWidth="1"/>
  </cols>
  <sheetData>
    <row r="1" spans="2:18" s="2" customFormat="1" ht="36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89" t="s">
        <v>459</v>
      </c>
      <c r="K1" s="89" t="s">
        <v>8</v>
      </c>
      <c r="L1" s="89" t="s">
        <v>9</v>
      </c>
      <c r="M1" s="1"/>
      <c r="N1" s="1"/>
      <c r="O1" s="1"/>
      <c r="P1" s="1"/>
      <c r="Q1" s="1"/>
      <c r="R1" s="1"/>
    </row>
    <row r="2" spans="2:15" ht="12.75">
      <c r="B2" s="135" t="s">
        <v>149</v>
      </c>
      <c r="C2" s="135" t="s">
        <v>112</v>
      </c>
      <c r="D2" s="49" t="s">
        <v>150</v>
      </c>
      <c r="E2" s="135" t="s">
        <v>151</v>
      </c>
      <c r="F2" s="136">
        <v>990350</v>
      </c>
      <c r="G2" s="136">
        <v>500000</v>
      </c>
      <c r="H2" s="137">
        <f aca="true" t="shared" si="0" ref="H2:H13">G2*100/F2</f>
        <v>50.487201494421164</v>
      </c>
      <c r="I2" s="138">
        <v>95</v>
      </c>
      <c r="J2" s="108">
        <v>375000</v>
      </c>
      <c r="K2" s="90">
        <v>360000</v>
      </c>
      <c r="L2" s="90">
        <v>15000</v>
      </c>
      <c r="M2" s="29"/>
      <c r="N2" s="24"/>
      <c r="O2" s="24"/>
    </row>
    <row r="3" spans="2:15" ht="12.75">
      <c r="B3" s="103" t="s">
        <v>226</v>
      </c>
      <c r="C3" s="85" t="s">
        <v>200</v>
      </c>
      <c r="D3" s="50" t="s">
        <v>227</v>
      </c>
      <c r="E3" s="103" t="s">
        <v>228</v>
      </c>
      <c r="F3" s="139">
        <v>840000</v>
      </c>
      <c r="G3" s="139">
        <v>500000</v>
      </c>
      <c r="H3" s="118">
        <f t="shared" si="0"/>
        <v>59.523809523809526</v>
      </c>
      <c r="I3" s="140">
        <v>95</v>
      </c>
      <c r="J3" s="110">
        <v>375000</v>
      </c>
      <c r="K3" s="92">
        <v>300000</v>
      </c>
      <c r="L3" s="92">
        <v>75000</v>
      </c>
      <c r="M3" s="22"/>
      <c r="N3" s="11"/>
      <c r="O3" s="11"/>
    </row>
    <row r="4" spans="2:15" ht="12.75">
      <c r="B4" s="85" t="s">
        <v>316</v>
      </c>
      <c r="C4" s="85" t="s">
        <v>282</v>
      </c>
      <c r="D4" s="42" t="s">
        <v>317</v>
      </c>
      <c r="E4" s="85" t="s">
        <v>318</v>
      </c>
      <c r="F4" s="117">
        <v>900000</v>
      </c>
      <c r="G4" s="117">
        <v>500000</v>
      </c>
      <c r="H4" s="118">
        <f t="shared" si="0"/>
        <v>55.55555555555556</v>
      </c>
      <c r="I4" s="35">
        <v>90</v>
      </c>
      <c r="J4" s="110">
        <v>375000</v>
      </c>
      <c r="K4" s="91">
        <v>375000</v>
      </c>
      <c r="L4" s="91">
        <v>0</v>
      </c>
      <c r="M4" s="22"/>
      <c r="N4" s="11"/>
      <c r="O4" s="11"/>
    </row>
    <row r="5" spans="2:15" ht="12.75">
      <c r="B5" s="85" t="s">
        <v>342</v>
      </c>
      <c r="C5" s="85" t="s">
        <v>339</v>
      </c>
      <c r="D5" s="42" t="s">
        <v>343</v>
      </c>
      <c r="E5" s="85" t="s">
        <v>344</v>
      </c>
      <c r="F5" s="117">
        <v>830000</v>
      </c>
      <c r="G5" s="117">
        <v>498000</v>
      </c>
      <c r="H5" s="118">
        <f t="shared" si="0"/>
        <v>60</v>
      </c>
      <c r="I5" s="35">
        <v>90</v>
      </c>
      <c r="J5" s="110">
        <v>373000</v>
      </c>
      <c r="K5" s="91">
        <v>373000</v>
      </c>
      <c r="L5" s="91">
        <v>0</v>
      </c>
      <c r="M5" s="22"/>
      <c r="N5" s="11"/>
      <c r="O5" s="11"/>
    </row>
    <row r="6" spans="2:15" ht="12.75">
      <c r="B6" s="85" t="s">
        <v>319</v>
      </c>
      <c r="C6" s="85" t="s">
        <v>282</v>
      </c>
      <c r="D6" s="42" t="s">
        <v>320</v>
      </c>
      <c r="E6" s="85" t="s">
        <v>472</v>
      </c>
      <c r="F6" s="117">
        <v>900000</v>
      </c>
      <c r="G6" s="117">
        <v>495000</v>
      </c>
      <c r="H6" s="118">
        <f t="shared" si="0"/>
        <v>55</v>
      </c>
      <c r="I6" s="35">
        <v>85</v>
      </c>
      <c r="J6" s="110">
        <v>371000</v>
      </c>
      <c r="K6" s="91">
        <v>296800</v>
      </c>
      <c r="L6" s="91">
        <v>74200</v>
      </c>
      <c r="M6" s="30"/>
      <c r="N6" s="11"/>
      <c r="O6" s="11"/>
    </row>
    <row r="7" spans="2:15" ht="12.75">
      <c r="B7" s="85" t="s">
        <v>229</v>
      </c>
      <c r="C7" s="85" t="s">
        <v>200</v>
      </c>
      <c r="D7" s="42" t="s">
        <v>230</v>
      </c>
      <c r="E7" s="85" t="s">
        <v>231</v>
      </c>
      <c r="F7" s="117">
        <v>551720</v>
      </c>
      <c r="G7" s="117">
        <v>331000</v>
      </c>
      <c r="H7" s="118">
        <f t="shared" si="0"/>
        <v>59.99419995649967</v>
      </c>
      <c r="I7" s="35">
        <v>75</v>
      </c>
      <c r="J7" s="110">
        <v>215000</v>
      </c>
      <c r="K7" s="92">
        <v>199950</v>
      </c>
      <c r="L7" s="91">
        <v>15050</v>
      </c>
      <c r="M7" s="30"/>
      <c r="N7" s="11"/>
      <c r="O7" s="11"/>
    </row>
    <row r="8" spans="2:15" ht="12.75">
      <c r="B8" s="85" t="s">
        <v>235</v>
      </c>
      <c r="C8" s="85" t="s">
        <v>200</v>
      </c>
      <c r="D8" s="42" t="s">
        <v>236</v>
      </c>
      <c r="E8" s="85" t="s">
        <v>237</v>
      </c>
      <c r="F8" s="117">
        <v>650000</v>
      </c>
      <c r="G8" s="117">
        <v>390000</v>
      </c>
      <c r="H8" s="118">
        <f t="shared" si="0"/>
        <v>60</v>
      </c>
      <c r="I8" s="35">
        <v>70</v>
      </c>
      <c r="J8" s="110">
        <v>253000</v>
      </c>
      <c r="K8" s="91">
        <v>151800</v>
      </c>
      <c r="L8" s="91">
        <v>101200</v>
      </c>
      <c r="M8" s="30"/>
      <c r="N8" s="11"/>
      <c r="O8" s="11"/>
    </row>
    <row r="9" spans="2:15" ht="12.75">
      <c r="B9" s="103" t="s">
        <v>173</v>
      </c>
      <c r="C9" s="85" t="s">
        <v>169</v>
      </c>
      <c r="D9" s="50" t="s">
        <v>174</v>
      </c>
      <c r="E9" s="103" t="s">
        <v>175</v>
      </c>
      <c r="F9" s="139">
        <v>833000</v>
      </c>
      <c r="G9" s="139">
        <v>499800</v>
      </c>
      <c r="H9" s="118">
        <f t="shared" si="0"/>
        <v>60</v>
      </c>
      <c r="I9" s="140">
        <v>65</v>
      </c>
      <c r="J9" s="110">
        <v>324000</v>
      </c>
      <c r="K9" s="92">
        <v>90720</v>
      </c>
      <c r="L9" s="92">
        <v>233280</v>
      </c>
      <c r="M9" s="30"/>
      <c r="N9" s="11"/>
      <c r="O9" s="11"/>
    </row>
    <row r="10" spans="2:15" ht="12.75">
      <c r="B10" s="85" t="s">
        <v>407</v>
      </c>
      <c r="C10" s="85" t="s">
        <v>397</v>
      </c>
      <c r="D10" s="42" t="s">
        <v>408</v>
      </c>
      <c r="E10" s="85" t="s">
        <v>409</v>
      </c>
      <c r="F10" s="117">
        <v>650000</v>
      </c>
      <c r="G10" s="117">
        <v>390000</v>
      </c>
      <c r="H10" s="118">
        <f t="shared" si="0"/>
        <v>60</v>
      </c>
      <c r="I10" s="35">
        <v>65</v>
      </c>
      <c r="J10" s="110">
        <v>50000</v>
      </c>
      <c r="K10" s="91">
        <v>0</v>
      </c>
      <c r="L10" s="91">
        <v>50000</v>
      </c>
      <c r="M10" s="22"/>
      <c r="N10" s="11"/>
      <c r="O10" s="11"/>
    </row>
    <row r="11" spans="2:15" ht="12.75">
      <c r="B11" s="85" t="s">
        <v>64</v>
      </c>
      <c r="C11" s="85" t="s">
        <v>39</v>
      </c>
      <c r="D11" s="42" t="s">
        <v>65</v>
      </c>
      <c r="E11" s="85" t="s">
        <v>66</v>
      </c>
      <c r="F11" s="117">
        <v>650000</v>
      </c>
      <c r="G11" s="117">
        <v>390000</v>
      </c>
      <c r="H11" s="118">
        <f t="shared" si="0"/>
        <v>60</v>
      </c>
      <c r="I11" s="35">
        <v>60</v>
      </c>
      <c r="J11" s="110">
        <v>253000</v>
      </c>
      <c r="K11" s="91">
        <v>253000</v>
      </c>
      <c r="L11" s="91">
        <v>0</v>
      </c>
      <c r="M11" s="22"/>
      <c r="N11" s="11"/>
      <c r="O11" s="11"/>
    </row>
    <row r="12" spans="2:15" ht="12.75">
      <c r="B12" s="85" t="s">
        <v>232</v>
      </c>
      <c r="C12" s="85" t="s">
        <v>200</v>
      </c>
      <c r="D12" s="42" t="s">
        <v>233</v>
      </c>
      <c r="E12" s="85" t="s">
        <v>234</v>
      </c>
      <c r="F12" s="117">
        <v>833000</v>
      </c>
      <c r="G12" s="117">
        <v>499800</v>
      </c>
      <c r="H12" s="118">
        <f t="shared" si="0"/>
        <v>60</v>
      </c>
      <c r="I12" s="35">
        <v>60</v>
      </c>
      <c r="J12" s="110">
        <v>324000</v>
      </c>
      <c r="K12" s="92">
        <v>61560</v>
      </c>
      <c r="L12" s="91">
        <v>262440</v>
      </c>
      <c r="M12" s="22"/>
      <c r="N12" s="11"/>
      <c r="O12" s="11"/>
    </row>
    <row r="13" spans="2:15" ht="12.75">
      <c r="B13" s="85" t="s">
        <v>258</v>
      </c>
      <c r="C13" s="85" t="s">
        <v>250</v>
      </c>
      <c r="D13" s="42" t="s">
        <v>259</v>
      </c>
      <c r="E13" s="85" t="s">
        <v>260</v>
      </c>
      <c r="F13" s="117">
        <v>835000</v>
      </c>
      <c r="G13" s="117">
        <v>500000</v>
      </c>
      <c r="H13" s="118">
        <f t="shared" si="0"/>
        <v>59.880239520958085</v>
      </c>
      <c r="I13" s="35">
        <v>60</v>
      </c>
      <c r="J13" s="110">
        <v>227000</v>
      </c>
      <c r="K13" s="91">
        <v>113500</v>
      </c>
      <c r="L13" s="91">
        <v>113500</v>
      </c>
      <c r="M13" s="22"/>
      <c r="N13" s="11"/>
      <c r="O13" s="11"/>
    </row>
    <row r="14" spans="2:15" ht="12.75">
      <c r="B14" s="85" t="s">
        <v>446</v>
      </c>
      <c r="C14" s="85" t="s">
        <v>413</v>
      </c>
      <c r="D14" s="42" t="s">
        <v>447</v>
      </c>
      <c r="E14" s="85" t="s">
        <v>448</v>
      </c>
      <c r="F14" s="117">
        <v>890000</v>
      </c>
      <c r="G14" s="117">
        <v>500000</v>
      </c>
      <c r="H14" s="118">
        <v>56</v>
      </c>
      <c r="I14" s="35">
        <v>60</v>
      </c>
      <c r="J14" s="110">
        <v>65000</v>
      </c>
      <c r="K14" s="91">
        <v>29250</v>
      </c>
      <c r="L14" s="91">
        <v>35750</v>
      </c>
      <c r="M14" s="22"/>
      <c r="N14" s="11"/>
      <c r="O14" s="11"/>
    </row>
    <row r="15" spans="2:15" ht="12.75">
      <c r="B15" s="85" t="s">
        <v>152</v>
      </c>
      <c r="C15" s="85" t="s">
        <v>112</v>
      </c>
      <c r="D15" s="42" t="s">
        <v>153</v>
      </c>
      <c r="E15" s="85" t="s">
        <v>154</v>
      </c>
      <c r="F15" s="117">
        <v>835856</v>
      </c>
      <c r="G15" s="117">
        <v>500000</v>
      </c>
      <c r="H15" s="118">
        <f aca="true" t="shared" si="1" ref="H15:H28">G15*100/F15</f>
        <v>59.81891617694914</v>
      </c>
      <c r="I15" s="35">
        <v>55</v>
      </c>
      <c r="J15" s="110">
        <v>65000</v>
      </c>
      <c r="K15" s="91">
        <v>0</v>
      </c>
      <c r="L15" s="91">
        <v>65000</v>
      </c>
      <c r="M15" s="22"/>
      <c r="N15" s="11"/>
      <c r="O15" s="11"/>
    </row>
    <row r="16" spans="2:15" ht="12.75">
      <c r="B16" s="103" t="s">
        <v>158</v>
      </c>
      <c r="C16" s="85" t="s">
        <v>112</v>
      </c>
      <c r="D16" s="50" t="s">
        <v>159</v>
      </c>
      <c r="E16" s="103" t="s">
        <v>160</v>
      </c>
      <c r="F16" s="139">
        <v>850000</v>
      </c>
      <c r="G16" s="139">
        <v>500000</v>
      </c>
      <c r="H16" s="118">
        <f t="shared" si="1"/>
        <v>58.8235294117647</v>
      </c>
      <c r="I16" s="140">
        <v>55</v>
      </c>
      <c r="J16" s="110">
        <v>162000</v>
      </c>
      <c r="K16" s="92">
        <v>0</v>
      </c>
      <c r="L16" s="92">
        <v>162000</v>
      </c>
      <c r="M16" s="22"/>
      <c r="N16" s="11"/>
      <c r="O16" s="11"/>
    </row>
    <row r="17" spans="2:15" ht="12.75">
      <c r="B17" s="85" t="s">
        <v>264</v>
      </c>
      <c r="C17" s="85" t="s">
        <v>250</v>
      </c>
      <c r="D17" s="42" t="s">
        <v>265</v>
      </c>
      <c r="E17" s="85" t="s">
        <v>266</v>
      </c>
      <c r="F17" s="117">
        <v>850000</v>
      </c>
      <c r="G17" s="117">
        <v>500000</v>
      </c>
      <c r="H17" s="118">
        <f t="shared" si="1"/>
        <v>58.8235294117647</v>
      </c>
      <c r="I17" s="35">
        <v>55</v>
      </c>
      <c r="J17" s="110">
        <v>162000</v>
      </c>
      <c r="K17" s="91">
        <v>97200</v>
      </c>
      <c r="L17" s="91">
        <v>64800</v>
      </c>
      <c r="M17" s="22"/>
      <c r="N17" s="11"/>
      <c r="O17" s="11"/>
    </row>
    <row r="18" spans="2:15" ht="12.75">
      <c r="B18" s="85" t="s">
        <v>310</v>
      </c>
      <c r="C18" s="85" t="s">
        <v>282</v>
      </c>
      <c r="D18" s="42" t="s">
        <v>311</v>
      </c>
      <c r="E18" s="85" t="s">
        <v>312</v>
      </c>
      <c r="F18" s="117">
        <v>780000</v>
      </c>
      <c r="G18" s="117">
        <v>430000</v>
      </c>
      <c r="H18" s="118">
        <f t="shared" si="1"/>
        <v>55.12820512820513</v>
      </c>
      <c r="I18" s="35">
        <v>55</v>
      </c>
      <c r="J18" s="110">
        <v>279000</v>
      </c>
      <c r="K18" s="91">
        <v>223200</v>
      </c>
      <c r="L18" s="91">
        <v>55800</v>
      </c>
      <c r="M18" s="22"/>
      <c r="N18" s="11"/>
      <c r="O18" s="11"/>
    </row>
    <row r="19" spans="2:15" ht="12.75">
      <c r="B19" s="85" t="s">
        <v>313</v>
      </c>
      <c r="C19" s="85" t="s">
        <v>282</v>
      </c>
      <c r="D19" s="42" t="s">
        <v>314</v>
      </c>
      <c r="E19" s="85" t="s">
        <v>315</v>
      </c>
      <c r="F19" s="117">
        <v>850000</v>
      </c>
      <c r="G19" s="117">
        <v>500000</v>
      </c>
      <c r="H19" s="118">
        <f t="shared" si="1"/>
        <v>58.8235294117647</v>
      </c>
      <c r="I19" s="35">
        <v>55</v>
      </c>
      <c r="J19" s="110">
        <v>325000</v>
      </c>
      <c r="K19" s="91">
        <v>325000</v>
      </c>
      <c r="L19" s="91">
        <v>0</v>
      </c>
      <c r="M19" s="22"/>
      <c r="N19" s="11"/>
      <c r="O19" s="11"/>
    </row>
    <row r="20" spans="2:15" ht="12.75">
      <c r="B20" s="85" t="s">
        <v>333</v>
      </c>
      <c r="C20" s="85" t="s">
        <v>324</v>
      </c>
      <c r="D20" s="42" t="s">
        <v>334</v>
      </c>
      <c r="E20" s="85" t="s">
        <v>335</v>
      </c>
      <c r="F20" s="117">
        <v>85000</v>
      </c>
      <c r="G20" s="117">
        <v>51000</v>
      </c>
      <c r="H20" s="118">
        <f t="shared" si="1"/>
        <v>60</v>
      </c>
      <c r="I20" s="35">
        <v>55</v>
      </c>
      <c r="J20" s="110">
        <v>50000</v>
      </c>
      <c r="K20" s="91">
        <v>0</v>
      </c>
      <c r="L20" s="91">
        <v>50000</v>
      </c>
      <c r="M20" s="22"/>
      <c r="N20" s="11"/>
      <c r="O20" s="11"/>
    </row>
    <row r="21" spans="2:15" ht="12.75">
      <c r="B21" s="85" t="s">
        <v>410</v>
      </c>
      <c r="C21" s="85" t="s">
        <v>397</v>
      </c>
      <c r="D21" s="42" t="s">
        <v>411</v>
      </c>
      <c r="E21" s="85" t="s">
        <v>473</v>
      </c>
      <c r="F21" s="117">
        <v>830000</v>
      </c>
      <c r="G21" s="117">
        <v>498000</v>
      </c>
      <c r="H21" s="118">
        <f t="shared" si="1"/>
        <v>60</v>
      </c>
      <c r="I21" s="35">
        <v>55</v>
      </c>
      <c r="J21" s="110">
        <v>323000</v>
      </c>
      <c r="K21" s="91">
        <v>323000</v>
      </c>
      <c r="L21" s="91">
        <v>0</v>
      </c>
      <c r="M21" s="22"/>
      <c r="N21" s="11"/>
      <c r="O21" s="11"/>
    </row>
    <row r="22" spans="2:15" ht="12.75">
      <c r="B22" s="85" t="s">
        <v>146</v>
      </c>
      <c r="C22" s="85" t="s">
        <v>112</v>
      </c>
      <c r="D22" s="42" t="s">
        <v>147</v>
      </c>
      <c r="E22" s="85" t="s">
        <v>148</v>
      </c>
      <c r="F22" s="117">
        <v>835856</v>
      </c>
      <c r="G22" s="117">
        <v>500000</v>
      </c>
      <c r="H22" s="118">
        <f t="shared" si="1"/>
        <v>59.81891617694914</v>
      </c>
      <c r="I22" s="35">
        <v>50</v>
      </c>
      <c r="J22" s="110">
        <v>325000</v>
      </c>
      <c r="K22" s="91">
        <v>156000</v>
      </c>
      <c r="L22" s="91">
        <v>169000</v>
      </c>
      <c r="M22" s="22"/>
      <c r="N22" s="11"/>
      <c r="O22" s="11"/>
    </row>
    <row r="23" spans="2:15" ht="12.75">
      <c r="B23" s="85" t="s">
        <v>386</v>
      </c>
      <c r="C23" s="85" t="s">
        <v>364</v>
      </c>
      <c r="D23" s="42" t="s">
        <v>387</v>
      </c>
      <c r="E23" s="85" t="s">
        <v>388</v>
      </c>
      <c r="F23" s="117">
        <v>85000</v>
      </c>
      <c r="G23" s="117">
        <v>51000</v>
      </c>
      <c r="H23" s="118">
        <f t="shared" si="1"/>
        <v>60</v>
      </c>
      <c r="I23" s="35">
        <v>50</v>
      </c>
      <c r="J23" s="110">
        <v>50000</v>
      </c>
      <c r="K23" s="91">
        <v>0</v>
      </c>
      <c r="L23" s="91">
        <v>50000</v>
      </c>
      <c r="M23" s="22"/>
      <c r="N23" s="11"/>
      <c r="O23" s="11"/>
    </row>
    <row r="24" spans="2:15" ht="12.75">
      <c r="B24" s="103" t="s">
        <v>155</v>
      </c>
      <c r="C24" s="85" t="s">
        <v>112</v>
      </c>
      <c r="D24" s="50" t="s">
        <v>156</v>
      </c>
      <c r="E24" s="103" t="s">
        <v>157</v>
      </c>
      <c r="F24" s="139">
        <v>840000</v>
      </c>
      <c r="G24" s="139">
        <v>500000</v>
      </c>
      <c r="H24" s="118">
        <f t="shared" si="1"/>
        <v>59.523809523809526</v>
      </c>
      <c r="I24" s="140">
        <v>45</v>
      </c>
      <c r="J24" s="110">
        <v>275000</v>
      </c>
      <c r="K24" s="92">
        <v>145750</v>
      </c>
      <c r="L24" s="92">
        <v>129250</v>
      </c>
      <c r="M24" s="22"/>
      <c r="N24" s="11"/>
      <c r="O24" s="11"/>
    </row>
    <row r="25" spans="2:15" ht="12.75">
      <c r="B25" s="85" t="s">
        <v>307</v>
      </c>
      <c r="C25" s="85" t="s">
        <v>282</v>
      </c>
      <c r="D25" s="42" t="s">
        <v>308</v>
      </c>
      <c r="E25" s="85" t="s">
        <v>309</v>
      </c>
      <c r="F25" s="117">
        <v>140000</v>
      </c>
      <c r="G25" s="117">
        <v>84000</v>
      </c>
      <c r="H25" s="118">
        <f t="shared" si="1"/>
        <v>60</v>
      </c>
      <c r="I25" s="35">
        <v>45</v>
      </c>
      <c r="J25" s="110">
        <v>50000</v>
      </c>
      <c r="K25" s="91">
        <v>0</v>
      </c>
      <c r="L25" s="91">
        <v>50000</v>
      </c>
      <c r="M25" s="22"/>
      <c r="N25" s="11"/>
      <c r="O25" s="11"/>
    </row>
    <row r="26" spans="2:15" ht="12.75">
      <c r="B26" s="85" t="s">
        <v>238</v>
      </c>
      <c r="C26" s="85" t="s">
        <v>200</v>
      </c>
      <c r="D26" s="42" t="s">
        <v>239</v>
      </c>
      <c r="E26" s="85" t="s">
        <v>240</v>
      </c>
      <c r="F26" s="117">
        <v>575850</v>
      </c>
      <c r="G26" s="117">
        <v>345500</v>
      </c>
      <c r="H26" s="118">
        <f t="shared" si="1"/>
        <v>59.99826343665885</v>
      </c>
      <c r="I26" s="35">
        <v>40</v>
      </c>
      <c r="J26" s="110">
        <v>190000</v>
      </c>
      <c r="K26" s="91">
        <v>190000</v>
      </c>
      <c r="L26" s="91">
        <v>0</v>
      </c>
      <c r="M26" s="22"/>
      <c r="N26" s="11"/>
      <c r="O26" s="11"/>
    </row>
    <row r="27" spans="2:15" ht="12.75">
      <c r="B27" s="85" t="s">
        <v>261</v>
      </c>
      <c r="C27" s="85" t="s">
        <v>250</v>
      </c>
      <c r="D27" s="42" t="s">
        <v>262</v>
      </c>
      <c r="E27" s="85" t="s">
        <v>263</v>
      </c>
      <c r="F27" s="117">
        <v>850000</v>
      </c>
      <c r="G27" s="117">
        <v>500000</v>
      </c>
      <c r="H27" s="118">
        <f t="shared" si="1"/>
        <v>58.8235294117647</v>
      </c>
      <c r="I27" s="35">
        <v>40</v>
      </c>
      <c r="J27" s="110">
        <v>275000</v>
      </c>
      <c r="K27" s="91">
        <v>206250</v>
      </c>
      <c r="L27" s="91">
        <v>68750</v>
      </c>
      <c r="M27" s="22"/>
      <c r="N27" s="11"/>
      <c r="O27" s="11"/>
    </row>
    <row r="28" spans="2:15" ht="12.75">
      <c r="B28" s="85" t="s">
        <v>391</v>
      </c>
      <c r="C28" s="85" t="s">
        <v>364</v>
      </c>
      <c r="D28" s="42" t="s">
        <v>389</v>
      </c>
      <c r="E28" s="85" t="s">
        <v>474</v>
      </c>
      <c r="F28" s="117">
        <v>964860</v>
      </c>
      <c r="G28" s="117">
        <v>500000</v>
      </c>
      <c r="H28" s="118">
        <f t="shared" si="1"/>
        <v>51.8209895736169</v>
      </c>
      <c r="I28" s="35">
        <v>40</v>
      </c>
      <c r="J28" s="110">
        <v>275000</v>
      </c>
      <c r="K28" s="91">
        <v>209000</v>
      </c>
      <c r="L28" s="91">
        <v>66000</v>
      </c>
      <c r="M28" s="22"/>
      <c r="N28" s="11"/>
      <c r="O28" s="11"/>
    </row>
    <row r="29" spans="2:15" ht="12.75">
      <c r="B29" s="85" t="s">
        <v>443</v>
      </c>
      <c r="C29" s="85" t="s">
        <v>413</v>
      </c>
      <c r="D29" s="42" t="s">
        <v>444</v>
      </c>
      <c r="E29" s="85" t="s">
        <v>445</v>
      </c>
      <c r="F29" s="117">
        <v>893000</v>
      </c>
      <c r="G29" s="117">
        <v>500000</v>
      </c>
      <c r="H29" s="118">
        <v>56</v>
      </c>
      <c r="I29" s="35">
        <v>40</v>
      </c>
      <c r="J29" s="110">
        <v>55000</v>
      </c>
      <c r="K29" s="91">
        <v>0</v>
      </c>
      <c r="L29" s="91">
        <v>55000</v>
      </c>
      <c r="M29" s="22"/>
      <c r="N29" s="11"/>
      <c r="O29" s="11"/>
    </row>
    <row r="30" spans="2:15" ht="12.75">
      <c r="B30" s="85" t="s">
        <v>452</v>
      </c>
      <c r="C30" s="85" t="s">
        <v>413</v>
      </c>
      <c r="D30" s="42" t="s">
        <v>453</v>
      </c>
      <c r="E30" s="85" t="s">
        <v>454</v>
      </c>
      <c r="F30" s="117">
        <v>330000</v>
      </c>
      <c r="G30" s="117">
        <v>198000</v>
      </c>
      <c r="H30" s="118">
        <v>60</v>
      </c>
      <c r="I30" s="35">
        <v>30</v>
      </c>
      <c r="J30" s="110">
        <v>54000</v>
      </c>
      <c r="K30" s="91">
        <v>0</v>
      </c>
      <c r="L30" s="91">
        <v>54000</v>
      </c>
      <c r="M30" s="22"/>
      <c r="N30" s="11"/>
      <c r="O30" s="11"/>
    </row>
    <row r="31" spans="2:19" ht="12.75">
      <c r="B31" s="85" t="s">
        <v>449</v>
      </c>
      <c r="C31" s="85" t="s">
        <v>413</v>
      </c>
      <c r="D31" s="42" t="s">
        <v>450</v>
      </c>
      <c r="E31" s="85" t="s">
        <v>451</v>
      </c>
      <c r="F31" s="117">
        <v>536000</v>
      </c>
      <c r="G31" s="117">
        <v>321600</v>
      </c>
      <c r="H31" s="118">
        <v>60</v>
      </c>
      <c r="I31" s="35">
        <v>25</v>
      </c>
      <c r="J31" s="110">
        <v>176000</v>
      </c>
      <c r="K31" s="91">
        <v>156640</v>
      </c>
      <c r="L31" s="91">
        <v>19360</v>
      </c>
      <c r="M31" s="22"/>
      <c r="N31" s="11"/>
      <c r="O31" s="11"/>
      <c r="P31" s="17"/>
      <c r="S31" s="34"/>
    </row>
    <row r="32" spans="2:15" ht="12.75">
      <c r="B32" s="85" t="s">
        <v>346</v>
      </c>
      <c r="C32" s="85" t="s">
        <v>345</v>
      </c>
      <c r="D32" s="42" t="s">
        <v>347</v>
      </c>
      <c r="E32" s="85" t="s">
        <v>348</v>
      </c>
      <c r="F32" s="117">
        <v>832620</v>
      </c>
      <c r="G32" s="117">
        <v>499570</v>
      </c>
      <c r="H32" s="118">
        <f>G32*100/F32</f>
        <v>59.99975979438399</v>
      </c>
      <c r="I32" s="35">
        <v>20</v>
      </c>
      <c r="J32" s="110">
        <v>274000</v>
      </c>
      <c r="K32" s="91">
        <v>274000</v>
      </c>
      <c r="L32" s="91">
        <v>0</v>
      </c>
      <c r="M32" s="22"/>
      <c r="N32" s="11"/>
      <c r="O32" s="11"/>
    </row>
    <row r="33" spans="2:15" ht="12.75">
      <c r="B33" s="85"/>
      <c r="C33" s="85"/>
      <c r="D33" s="85"/>
      <c r="E33" s="85"/>
      <c r="F33" s="117"/>
      <c r="G33" s="117"/>
      <c r="H33" s="118"/>
      <c r="I33" s="35"/>
      <c r="J33" s="116"/>
      <c r="K33" s="91"/>
      <c r="L33" s="91"/>
      <c r="M33" s="22"/>
      <c r="N33" s="11"/>
      <c r="O33" s="11"/>
    </row>
    <row r="34" spans="2:18" s="41" customFormat="1" ht="12.75">
      <c r="B34" s="42"/>
      <c r="C34" s="42"/>
      <c r="D34" s="42" t="s">
        <v>412</v>
      </c>
      <c r="E34" s="42"/>
      <c r="F34" s="43">
        <f>SUM(F2:F33)</f>
        <v>22317112</v>
      </c>
      <c r="G34" s="43">
        <f>SUM(G2:G33)</f>
        <v>12972270</v>
      </c>
      <c r="H34" s="43"/>
      <c r="I34" s="68"/>
      <c r="J34" s="110">
        <f>SUM(J2:J33)</f>
        <v>6945000</v>
      </c>
      <c r="K34" s="110">
        <f>SUM(K2:K33)</f>
        <v>4910620</v>
      </c>
      <c r="L34" s="110">
        <f>SUM(L2:L33)</f>
        <v>2034380</v>
      </c>
      <c r="M34" s="68"/>
      <c r="N34" s="42"/>
      <c r="O34" s="42"/>
      <c r="P34" s="40"/>
      <c r="Q34" s="40"/>
      <c r="R34" s="40"/>
    </row>
    <row r="35" spans="2:15" ht="12.75">
      <c r="B35" s="85"/>
      <c r="C35" s="85"/>
      <c r="D35" s="85"/>
      <c r="E35" s="85"/>
      <c r="F35" s="117"/>
      <c r="G35" s="117"/>
      <c r="H35" s="118"/>
      <c r="I35" s="35"/>
      <c r="J35" s="118"/>
      <c r="K35" s="117"/>
      <c r="L35" s="117"/>
      <c r="M35" s="22"/>
      <c r="N35" s="11"/>
      <c r="O35" s="11"/>
    </row>
    <row r="36" spans="2:15" ht="12.75">
      <c r="B36" s="85"/>
      <c r="C36" s="85"/>
      <c r="D36" s="85"/>
      <c r="E36" s="85"/>
      <c r="F36" s="117"/>
      <c r="G36" s="117"/>
      <c r="H36" s="118"/>
      <c r="I36" s="35"/>
      <c r="J36" s="118"/>
      <c r="K36" s="117"/>
      <c r="L36" s="117"/>
      <c r="M36" s="11"/>
      <c r="O36" s="11"/>
    </row>
    <row r="37" spans="2:15" ht="12.75">
      <c r="B37" s="85" t="s">
        <v>475</v>
      </c>
      <c r="C37" s="85"/>
      <c r="D37" s="85"/>
      <c r="E37" s="85"/>
      <c r="F37" s="117"/>
      <c r="G37" s="117"/>
      <c r="H37" s="118"/>
      <c r="I37" s="35"/>
      <c r="J37" s="118"/>
      <c r="K37" s="117"/>
      <c r="L37" s="117"/>
      <c r="M37" s="22"/>
      <c r="N37" s="11"/>
      <c r="O37" s="11"/>
    </row>
    <row r="38" spans="2:15" ht="12.75">
      <c r="B38" s="85" t="s">
        <v>476</v>
      </c>
      <c r="C38" s="85" t="s">
        <v>364</v>
      </c>
      <c r="D38" s="85" t="s">
        <v>389</v>
      </c>
      <c r="E38" s="85" t="s">
        <v>390</v>
      </c>
      <c r="F38" s="117">
        <v>929480</v>
      </c>
      <c r="G38" s="117">
        <v>500000</v>
      </c>
      <c r="H38" s="118">
        <f>G38*100/F38</f>
        <v>53.79351895683608</v>
      </c>
      <c r="I38" s="35">
        <v>25</v>
      </c>
      <c r="J38" s="118"/>
      <c r="K38" s="117">
        <v>224250</v>
      </c>
      <c r="L38" s="117">
        <v>275750</v>
      </c>
      <c r="M38" s="11"/>
      <c r="O38" s="11"/>
    </row>
    <row r="39" spans="2:15" ht="12.75">
      <c r="B39" s="11"/>
      <c r="C39" s="11"/>
      <c r="D39" s="113"/>
      <c r="E39" s="113"/>
      <c r="F39" s="110"/>
      <c r="G39" s="17"/>
      <c r="H39" s="20"/>
      <c r="I39" s="22"/>
      <c r="J39" s="20"/>
      <c r="K39" s="17"/>
      <c r="L39" s="17"/>
      <c r="M39" s="22"/>
      <c r="N39" s="11"/>
      <c r="O39" s="11"/>
    </row>
    <row r="40" spans="2:15" ht="12.75">
      <c r="B40" s="11"/>
      <c r="C40" s="11"/>
      <c r="D40" s="11"/>
      <c r="E40" s="11"/>
      <c r="F40" s="17"/>
      <c r="G40" s="17"/>
      <c r="H40" s="20"/>
      <c r="I40" s="22"/>
      <c r="J40" s="20"/>
      <c r="K40" s="17"/>
      <c r="L40" s="17"/>
      <c r="M40" s="22"/>
      <c r="N40" s="11"/>
      <c r="O40" s="11"/>
    </row>
    <row r="41" spans="2:15" ht="12.75">
      <c r="B41" s="113"/>
      <c r="C41" s="113"/>
      <c r="D41" s="110"/>
      <c r="E41" s="11"/>
      <c r="F41" s="17"/>
      <c r="G41" s="17"/>
      <c r="H41" s="20"/>
      <c r="I41" s="22"/>
      <c r="J41" s="20"/>
      <c r="K41" s="17"/>
      <c r="L41" s="17"/>
      <c r="M41" s="22"/>
      <c r="N41" s="11"/>
      <c r="O41" s="11"/>
    </row>
    <row r="42" spans="2:15" ht="12.75">
      <c r="B42" s="11"/>
      <c r="C42" s="11"/>
      <c r="D42" s="11"/>
      <c r="E42" s="11"/>
      <c r="F42" s="17"/>
      <c r="G42" s="17"/>
      <c r="H42" s="20"/>
      <c r="I42" s="22"/>
      <c r="J42" s="20"/>
      <c r="K42" s="17"/>
      <c r="L42" s="17"/>
      <c r="M42" s="22"/>
      <c r="N42" s="11"/>
      <c r="O42" s="11"/>
    </row>
    <row r="43" spans="2:15" ht="18">
      <c r="B43" s="11"/>
      <c r="C43" s="11"/>
      <c r="D43" s="11"/>
      <c r="E43" s="11"/>
      <c r="F43" s="17"/>
      <c r="G43" s="17"/>
      <c r="H43" s="20"/>
      <c r="I43" s="119"/>
      <c r="J43" s="20"/>
      <c r="K43" s="17"/>
      <c r="L43" s="17"/>
      <c r="M43" s="22"/>
      <c r="N43" s="11"/>
      <c r="O43" s="11"/>
    </row>
    <row r="44" spans="2:15" ht="12.75">
      <c r="B44" s="12"/>
      <c r="C44" s="11"/>
      <c r="D44" s="12"/>
      <c r="E44" s="13"/>
      <c r="F44" s="14"/>
      <c r="G44" s="15"/>
      <c r="H44" s="20"/>
      <c r="I44" s="32"/>
      <c r="J44" s="20"/>
      <c r="K44" s="15"/>
      <c r="L44" s="15"/>
      <c r="M44" s="32"/>
      <c r="N44" s="11"/>
      <c r="O44" s="11"/>
    </row>
    <row r="45" spans="2:15" ht="12.75">
      <c r="B45" s="12"/>
      <c r="C45" s="11"/>
      <c r="D45" s="12"/>
      <c r="E45" s="13"/>
      <c r="F45" s="14"/>
      <c r="G45" s="15"/>
      <c r="H45" s="20"/>
      <c r="I45" s="32"/>
      <c r="J45" s="20"/>
      <c r="K45" s="15"/>
      <c r="L45" s="15"/>
      <c r="M45" s="32"/>
      <c r="N45" s="11"/>
      <c r="O45" s="11"/>
    </row>
    <row r="46" spans="2:15" ht="12.75">
      <c r="B46" s="12"/>
      <c r="C46" s="11"/>
      <c r="D46" s="12"/>
      <c r="E46" s="13"/>
      <c r="F46" s="14"/>
      <c r="G46" s="15"/>
      <c r="H46" s="20"/>
      <c r="I46" s="32"/>
      <c r="J46" s="20"/>
      <c r="K46" s="15"/>
      <c r="L46" s="15"/>
      <c r="M46" s="32"/>
      <c r="N46" s="11"/>
      <c r="O46" s="11"/>
    </row>
    <row r="47" spans="2:15" ht="12.75">
      <c r="B47" s="12"/>
      <c r="C47" s="11"/>
      <c r="D47" s="12"/>
      <c r="E47" s="13"/>
      <c r="F47" s="14"/>
      <c r="G47" s="15"/>
      <c r="H47" s="20"/>
      <c r="I47" s="32"/>
      <c r="J47" s="20"/>
      <c r="K47" s="15"/>
      <c r="L47" s="15"/>
      <c r="M47" s="32"/>
      <c r="N47" s="11"/>
      <c r="O47" s="11"/>
    </row>
    <row r="48" spans="2:15" ht="12.75">
      <c r="B48" s="11"/>
      <c r="C48" s="11"/>
      <c r="D48" s="11"/>
      <c r="E48" s="11"/>
      <c r="F48" s="17"/>
      <c r="G48" s="17"/>
      <c r="H48" s="20"/>
      <c r="I48" s="22"/>
      <c r="J48" s="20"/>
      <c r="K48" s="17"/>
      <c r="L48" s="17"/>
      <c r="M48" s="22"/>
      <c r="N48" s="11"/>
      <c r="O48" s="11"/>
    </row>
    <row r="49" spans="2:15" ht="12.75">
      <c r="B49" s="11"/>
      <c r="C49" s="11"/>
      <c r="D49" s="11"/>
      <c r="E49" s="11"/>
      <c r="F49" s="17"/>
      <c r="G49" s="17"/>
      <c r="H49" s="20"/>
      <c r="I49" s="22"/>
      <c r="J49" s="20"/>
      <c r="K49" s="17"/>
      <c r="L49" s="17"/>
      <c r="M49" s="22"/>
      <c r="N49" s="11"/>
      <c r="O49" s="11"/>
    </row>
    <row r="50" spans="2:15" ht="12.75">
      <c r="B50" s="11"/>
      <c r="C50" s="11"/>
      <c r="D50" s="11"/>
      <c r="E50" s="11"/>
      <c r="F50" s="17"/>
      <c r="G50" s="17"/>
      <c r="H50" s="20"/>
      <c r="I50" s="22"/>
      <c r="J50" s="20"/>
      <c r="K50" s="17"/>
      <c r="L50" s="17"/>
      <c r="M50" s="22"/>
      <c r="N50" s="11"/>
      <c r="O50" s="11"/>
    </row>
    <row r="51" spans="2:15" ht="12.75">
      <c r="B51" s="11"/>
      <c r="C51" s="11"/>
      <c r="D51" s="11"/>
      <c r="E51" s="11"/>
      <c r="F51" s="17"/>
      <c r="G51" s="17"/>
      <c r="H51" s="20"/>
      <c r="I51" s="22"/>
      <c r="J51" s="20"/>
      <c r="K51" s="17"/>
      <c r="L51" s="17"/>
      <c r="M51" s="22"/>
      <c r="N51" s="11"/>
      <c r="O51" s="11"/>
    </row>
    <row r="52" spans="2:15" ht="12.75">
      <c r="B52" s="11"/>
      <c r="C52" s="11"/>
      <c r="D52" s="21"/>
      <c r="E52" s="11"/>
      <c r="F52" s="17"/>
      <c r="G52" s="17"/>
      <c r="H52" s="20"/>
      <c r="I52" s="22"/>
      <c r="J52" s="20"/>
      <c r="K52" s="17"/>
      <c r="L52" s="17"/>
      <c r="M52" s="22"/>
      <c r="N52" s="11"/>
      <c r="O52" s="11"/>
    </row>
    <row r="53" spans="2:15" ht="12.75">
      <c r="B53" s="11"/>
      <c r="C53" s="11"/>
      <c r="D53" s="11"/>
      <c r="E53" s="11"/>
      <c r="F53" s="17"/>
      <c r="G53" s="17"/>
      <c r="H53" s="20"/>
      <c r="I53" s="22"/>
      <c r="J53" s="20"/>
      <c r="K53" s="17"/>
      <c r="L53" s="17"/>
      <c r="M53" s="22"/>
      <c r="N53" s="11"/>
      <c r="O53" s="11"/>
    </row>
    <row r="54" spans="2:15" ht="12.75">
      <c r="B54" s="11"/>
      <c r="C54" s="11"/>
      <c r="D54" s="11"/>
      <c r="E54" s="11"/>
      <c r="F54" s="17"/>
      <c r="G54" s="17"/>
      <c r="H54" s="20"/>
      <c r="I54" s="22"/>
      <c r="J54" s="20"/>
      <c r="K54" s="17"/>
      <c r="L54" s="17"/>
      <c r="M54" s="22"/>
      <c r="N54" s="11"/>
      <c r="O54" s="11"/>
    </row>
    <row r="55" spans="2:15" ht="12.75">
      <c r="B55" s="11"/>
      <c r="C55" s="11"/>
      <c r="D55" s="11"/>
      <c r="E55" s="11"/>
      <c r="F55" s="17"/>
      <c r="G55" s="17"/>
      <c r="H55" s="20"/>
      <c r="I55" s="22"/>
      <c r="J55" s="20"/>
      <c r="K55" s="17"/>
      <c r="L55" s="17"/>
      <c r="M55" s="22"/>
      <c r="N55" s="11"/>
      <c r="O55" s="11"/>
    </row>
    <row r="56" spans="2:15" ht="12.75">
      <c r="B56" s="11"/>
      <c r="C56" s="11"/>
      <c r="D56" s="11"/>
      <c r="E56" s="11"/>
      <c r="F56" s="17"/>
      <c r="G56" s="17"/>
      <c r="H56" s="20"/>
      <c r="I56" s="22"/>
      <c r="J56" s="20"/>
      <c r="K56" s="17"/>
      <c r="L56" s="17"/>
      <c r="M56" s="22"/>
      <c r="N56" s="11"/>
      <c r="O56" s="11"/>
    </row>
    <row r="57" spans="2:15" ht="12.75">
      <c r="B57" s="11"/>
      <c r="C57" s="11"/>
      <c r="D57" s="11"/>
      <c r="E57" s="11"/>
      <c r="F57" s="17"/>
      <c r="G57" s="17"/>
      <c r="H57" s="20"/>
      <c r="I57" s="22"/>
      <c r="J57" s="20"/>
      <c r="K57" s="17"/>
      <c r="L57" s="17"/>
      <c r="M57" s="22"/>
      <c r="N57" s="11"/>
      <c r="O57" s="11"/>
    </row>
    <row r="58" spans="2:15" ht="12.75">
      <c r="B58" s="11"/>
      <c r="C58" s="11"/>
      <c r="D58" s="11"/>
      <c r="E58" s="11"/>
      <c r="F58" s="17"/>
      <c r="G58" s="17"/>
      <c r="H58" s="20"/>
      <c r="I58" s="22"/>
      <c r="J58" s="20"/>
      <c r="K58" s="17"/>
      <c r="L58" s="17"/>
      <c r="M58" s="22"/>
      <c r="N58" s="11"/>
      <c r="O58" s="11"/>
    </row>
    <row r="59" spans="2:15" ht="12.75">
      <c r="B59" s="11"/>
      <c r="C59" s="11"/>
      <c r="D59" s="11"/>
      <c r="E59" s="11"/>
      <c r="F59" s="17"/>
      <c r="G59" s="17"/>
      <c r="H59" s="20"/>
      <c r="I59" s="22"/>
      <c r="J59" s="20"/>
      <c r="K59" s="17"/>
      <c r="L59" s="17"/>
      <c r="M59" s="22"/>
      <c r="N59" s="11"/>
      <c r="O59" s="11"/>
    </row>
    <row r="60" spans="2:15" ht="12.75">
      <c r="B60" s="11"/>
      <c r="C60" s="11"/>
      <c r="D60" s="11"/>
      <c r="E60" s="11"/>
      <c r="F60" s="17"/>
      <c r="G60" s="17"/>
      <c r="H60" s="20"/>
      <c r="I60" s="22"/>
      <c r="J60" s="20"/>
      <c r="K60" s="17"/>
      <c r="L60" s="17"/>
      <c r="M60" s="22"/>
      <c r="N60" s="11"/>
      <c r="O60" s="11"/>
    </row>
    <row r="61" spans="2:15" ht="12.75">
      <c r="B61" s="11"/>
      <c r="C61" s="11"/>
      <c r="D61" s="11"/>
      <c r="E61" s="11"/>
      <c r="F61" s="17"/>
      <c r="G61" s="17"/>
      <c r="H61" s="20"/>
      <c r="I61" s="22"/>
      <c r="J61" s="20"/>
      <c r="K61" s="17"/>
      <c r="L61" s="17"/>
      <c r="M61" s="22"/>
      <c r="N61" s="11"/>
      <c r="O61" s="11"/>
    </row>
    <row r="62" spans="2:15" ht="12.75">
      <c r="B62" s="11"/>
      <c r="C62" s="11"/>
      <c r="D62" s="11"/>
      <c r="E62" s="11"/>
      <c r="F62" s="17"/>
      <c r="G62" s="17"/>
      <c r="H62" s="20"/>
      <c r="I62" s="22"/>
      <c r="J62" s="20"/>
      <c r="K62" s="17"/>
      <c r="L62" s="17"/>
      <c r="M62" s="22"/>
      <c r="N62" s="11"/>
      <c r="O62" s="11"/>
    </row>
    <row r="63" spans="2:15" ht="12.75">
      <c r="B63" s="11"/>
      <c r="C63" s="11"/>
      <c r="D63" s="11"/>
      <c r="E63" s="11"/>
      <c r="F63" s="17"/>
      <c r="G63" s="17"/>
      <c r="H63" s="20"/>
      <c r="I63" s="22"/>
      <c r="J63" s="20"/>
      <c r="K63" s="17"/>
      <c r="L63" s="17"/>
      <c r="M63" s="22"/>
      <c r="N63" s="11"/>
      <c r="O63" s="11"/>
    </row>
    <row r="64" spans="2:15" ht="12.75">
      <c r="B64" s="11"/>
      <c r="C64" s="11"/>
      <c r="D64" s="11"/>
      <c r="E64" s="11"/>
      <c r="F64" s="17"/>
      <c r="G64" s="17"/>
      <c r="H64" s="20"/>
      <c r="I64" s="22"/>
      <c r="J64" s="20"/>
      <c r="K64" s="17"/>
      <c r="L64" s="17"/>
      <c r="M64" s="22"/>
      <c r="N64" s="11"/>
      <c r="O64" s="11"/>
    </row>
    <row r="65" spans="2:15" ht="12.75">
      <c r="B65" s="11"/>
      <c r="C65" s="11"/>
      <c r="D65" s="11"/>
      <c r="E65" s="11"/>
      <c r="F65" s="17"/>
      <c r="G65" s="17"/>
      <c r="H65" s="20"/>
      <c r="I65" s="22"/>
      <c r="J65" s="20"/>
      <c r="K65" s="17"/>
      <c r="L65" s="17"/>
      <c r="M65" s="22"/>
      <c r="N65" s="11"/>
      <c r="O65" s="11"/>
    </row>
    <row r="66" spans="2:15" ht="12.75">
      <c r="B66" s="11"/>
      <c r="C66" s="11"/>
      <c r="D66" s="11"/>
      <c r="E66" s="11"/>
      <c r="F66" s="17"/>
      <c r="G66" s="17"/>
      <c r="H66" s="20"/>
      <c r="I66" s="22"/>
      <c r="J66" s="20"/>
      <c r="K66" s="17"/>
      <c r="L66" s="17"/>
      <c r="M66" s="22"/>
      <c r="N66" s="11"/>
      <c r="O66" s="11"/>
    </row>
    <row r="67" spans="2:15" ht="12.75">
      <c r="B67" s="11"/>
      <c r="C67" s="11"/>
      <c r="D67" s="11"/>
      <c r="E67" s="11"/>
      <c r="F67" s="17"/>
      <c r="G67" s="17"/>
      <c r="H67" s="20"/>
      <c r="I67" s="22"/>
      <c r="J67" s="20"/>
      <c r="K67" s="17"/>
      <c r="L67" s="17"/>
      <c r="M67" s="22"/>
      <c r="N67" s="11"/>
      <c r="O67" s="11"/>
    </row>
    <row r="68" spans="6:13" ht="12.75">
      <c r="F68" s="4"/>
      <c r="G68" s="4"/>
      <c r="H68" s="10"/>
      <c r="I68" s="33"/>
      <c r="J68" s="10"/>
      <c r="K68" s="4"/>
      <c r="L68" s="4"/>
      <c r="M68" s="33"/>
    </row>
    <row r="69" spans="6:13" ht="12.75">
      <c r="F69" s="4"/>
      <c r="G69" s="4"/>
      <c r="H69" s="10"/>
      <c r="I69" s="33"/>
      <c r="J69" s="10"/>
      <c r="K69" s="17"/>
      <c r="L69" s="4"/>
      <c r="M69" s="33"/>
    </row>
    <row r="70" spans="3:14" ht="12.75">
      <c r="C70" s="4"/>
      <c r="F70" s="4"/>
      <c r="G70" s="4"/>
      <c r="H70" s="4"/>
      <c r="I70" s="33"/>
      <c r="J70" s="4"/>
      <c r="K70" s="4"/>
      <c r="L70" s="4"/>
      <c r="M70" s="33"/>
      <c r="N70" s="4"/>
    </row>
    <row r="71" spans="6:13" ht="12.75">
      <c r="F71" s="4"/>
      <c r="G71" s="4"/>
      <c r="H71" s="10"/>
      <c r="I71" s="33"/>
      <c r="J71" s="10"/>
      <c r="K71" s="4"/>
      <c r="L71" s="4"/>
      <c r="M71" s="33"/>
    </row>
    <row r="72" spans="6:13" ht="12.75">
      <c r="F72" s="4"/>
      <c r="G72" s="4"/>
      <c r="H72" s="10"/>
      <c r="I72" s="33"/>
      <c r="J72" s="10"/>
      <c r="K72" s="4"/>
      <c r="L72" s="4"/>
      <c r="M72" s="33"/>
    </row>
    <row r="73" spans="6:13" ht="12.75">
      <c r="F73" s="4"/>
      <c r="G73" s="4"/>
      <c r="H73" s="10"/>
      <c r="I73" s="33"/>
      <c r="J73" s="10"/>
      <c r="K73" s="4"/>
      <c r="L73" s="4"/>
      <c r="M73" s="33"/>
    </row>
    <row r="74" spans="6:13" ht="12.75">
      <c r="F74" s="4"/>
      <c r="G74" s="4"/>
      <c r="H74" s="10"/>
      <c r="I74" s="33"/>
      <c r="J74" s="10"/>
      <c r="K74" s="4"/>
      <c r="L74" s="4"/>
      <c r="M74" s="33"/>
    </row>
    <row r="75" spans="6:13" ht="12.75">
      <c r="F75" s="4"/>
      <c r="G75" s="4"/>
      <c r="H75" s="10"/>
      <c r="I75" s="33"/>
      <c r="J75" s="10"/>
      <c r="K75" s="4"/>
      <c r="L75" s="4"/>
      <c r="M75" s="33"/>
    </row>
    <row r="76" spans="6:13" ht="12.75">
      <c r="F76" s="4"/>
      <c r="G76" s="4"/>
      <c r="H76" s="10"/>
      <c r="I76" s="33"/>
      <c r="J76" s="10"/>
      <c r="K76" s="4"/>
      <c r="L76" s="4"/>
      <c r="M76" s="33"/>
    </row>
    <row r="77" spans="6:13" ht="12.75">
      <c r="F77" s="4"/>
      <c r="G77" s="4"/>
      <c r="H77" s="10"/>
      <c r="I77" s="33"/>
      <c r="J77" s="10"/>
      <c r="K77" s="4"/>
      <c r="L77" s="4"/>
      <c r="M77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&amp;LDotační titul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D18" sqref="D18"/>
    </sheetView>
  </sheetViews>
  <sheetFormatPr defaultColWidth="9.140625" defaultRowHeight="12.75"/>
  <cols>
    <col min="1" max="1" width="0.9921875" style="9" customWidth="1"/>
    <col min="2" max="2" width="15.421875" style="8" customWidth="1"/>
    <col min="3" max="3" width="11.7109375" style="8" customWidth="1"/>
    <col min="4" max="4" width="22.57421875" style="8" customWidth="1"/>
    <col min="5" max="5" width="25.28125" style="8" customWidth="1"/>
    <col min="6" max="7" width="11.00390625" style="8" customWidth="1"/>
    <col min="8" max="8" width="8.8515625" style="8" customWidth="1"/>
    <col min="9" max="9" width="9.140625" style="8" customWidth="1"/>
    <col min="10" max="10" width="11.140625" style="8" customWidth="1"/>
    <col min="11" max="11" width="8.8515625" style="8" customWidth="1"/>
    <col min="12" max="12" width="11.00390625" style="8" customWidth="1"/>
    <col min="13" max="18" width="9.140625" style="8" customWidth="1"/>
    <col min="19" max="16384" width="9.140625" style="9" customWidth="1"/>
  </cols>
  <sheetData>
    <row r="1" spans="2:18" s="7" customFormat="1" ht="36">
      <c r="B1" s="5" t="s">
        <v>2</v>
      </c>
      <c r="C1" s="6" t="s">
        <v>0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10</v>
      </c>
      <c r="J1" s="129" t="s">
        <v>459</v>
      </c>
      <c r="K1" s="130" t="s">
        <v>8</v>
      </c>
      <c r="L1" s="130" t="s">
        <v>9</v>
      </c>
      <c r="M1" s="5"/>
      <c r="N1" s="5"/>
      <c r="O1" s="5"/>
      <c r="P1" s="6"/>
      <c r="Q1" s="6"/>
      <c r="R1" s="6"/>
    </row>
    <row r="2" spans="2:15" ht="12.75">
      <c r="B2" s="11" t="s">
        <v>267</v>
      </c>
      <c r="C2" s="11" t="s">
        <v>250</v>
      </c>
      <c r="D2" s="42" t="s">
        <v>268</v>
      </c>
      <c r="E2" s="11" t="s">
        <v>269</v>
      </c>
      <c r="F2" s="17">
        <v>265000</v>
      </c>
      <c r="G2" s="17">
        <v>250000</v>
      </c>
      <c r="H2" s="20">
        <v>94.339622641</v>
      </c>
      <c r="I2" s="22">
        <v>80</v>
      </c>
      <c r="J2" s="110">
        <v>265000</v>
      </c>
      <c r="K2" s="91">
        <v>0</v>
      </c>
      <c r="L2" s="91">
        <v>265000</v>
      </c>
      <c r="M2" s="22"/>
      <c r="N2" s="11"/>
      <c r="O2" s="11"/>
    </row>
    <row r="3" spans="2:15" ht="12.75">
      <c r="B3" s="18" t="s">
        <v>270</v>
      </c>
      <c r="C3" s="11" t="s">
        <v>250</v>
      </c>
      <c r="D3" s="50" t="s">
        <v>271</v>
      </c>
      <c r="E3" s="18" t="s">
        <v>272</v>
      </c>
      <c r="F3" s="19">
        <v>264000</v>
      </c>
      <c r="G3" s="19">
        <v>250000</v>
      </c>
      <c r="H3" s="20">
        <v>94.6969697</v>
      </c>
      <c r="I3" s="30">
        <v>80</v>
      </c>
      <c r="J3" s="111">
        <v>264000</v>
      </c>
      <c r="K3" s="92">
        <v>0</v>
      </c>
      <c r="L3" s="92">
        <v>264000</v>
      </c>
      <c r="M3" s="22"/>
      <c r="N3" s="11"/>
      <c r="O3" s="11"/>
    </row>
    <row r="4" spans="2:15" ht="12.75">
      <c r="B4" s="11" t="s">
        <v>161</v>
      </c>
      <c r="C4" s="11" t="s">
        <v>112</v>
      </c>
      <c r="D4" s="42" t="s">
        <v>150</v>
      </c>
      <c r="E4" s="11" t="s">
        <v>162</v>
      </c>
      <c r="F4" s="17">
        <v>200000</v>
      </c>
      <c r="G4" s="17">
        <v>190000</v>
      </c>
      <c r="H4" s="20">
        <v>95</v>
      </c>
      <c r="I4" s="22">
        <v>70</v>
      </c>
      <c r="J4" s="110">
        <v>190000</v>
      </c>
      <c r="K4" s="91">
        <v>0</v>
      </c>
      <c r="L4" s="91">
        <v>190000</v>
      </c>
      <c r="M4" s="22"/>
      <c r="N4" s="11"/>
      <c r="O4" s="11"/>
    </row>
    <row r="5" spans="2:15" ht="12.75">
      <c r="B5" s="11" t="s">
        <v>176</v>
      </c>
      <c r="C5" s="11" t="s">
        <v>169</v>
      </c>
      <c r="D5" s="42" t="s">
        <v>177</v>
      </c>
      <c r="E5" s="11" t="s">
        <v>178</v>
      </c>
      <c r="F5" s="17">
        <v>210000</v>
      </c>
      <c r="G5" s="17">
        <v>199500</v>
      </c>
      <c r="H5" s="20">
        <v>95</v>
      </c>
      <c r="I5" s="22">
        <v>60</v>
      </c>
      <c r="J5" s="110">
        <v>210000</v>
      </c>
      <c r="K5" s="91">
        <v>0</v>
      </c>
      <c r="L5" s="91">
        <v>210000</v>
      </c>
      <c r="M5" s="22"/>
      <c r="N5" s="11"/>
      <c r="O5" s="11"/>
    </row>
    <row r="6" spans="2:15" ht="12.75">
      <c r="B6" s="18" t="s">
        <v>321</v>
      </c>
      <c r="C6" s="11" t="s">
        <v>282</v>
      </c>
      <c r="D6" s="50" t="s">
        <v>322</v>
      </c>
      <c r="E6" s="18" t="s">
        <v>323</v>
      </c>
      <c r="F6" s="19">
        <v>275000</v>
      </c>
      <c r="G6" s="19">
        <v>250000</v>
      </c>
      <c r="H6" s="20">
        <v>90.9</v>
      </c>
      <c r="I6" s="30">
        <v>60</v>
      </c>
      <c r="J6" s="111">
        <v>250000</v>
      </c>
      <c r="K6" s="92">
        <v>0</v>
      </c>
      <c r="L6" s="92">
        <v>250000</v>
      </c>
      <c r="M6" s="30"/>
      <c r="N6" s="11"/>
      <c r="O6" s="11"/>
    </row>
    <row r="7" spans="2:15" ht="12.75">
      <c r="B7" s="18" t="s">
        <v>392</v>
      </c>
      <c r="C7" s="11" t="s">
        <v>364</v>
      </c>
      <c r="D7" s="18" t="s">
        <v>393</v>
      </c>
      <c r="E7" s="18" t="s">
        <v>394</v>
      </c>
      <c r="F7" s="19">
        <v>175800</v>
      </c>
      <c r="G7" s="19">
        <v>166800</v>
      </c>
      <c r="H7" s="20">
        <f>G7/F7*100</f>
        <v>94.88054607508532</v>
      </c>
      <c r="I7" s="30">
        <v>70</v>
      </c>
      <c r="J7" s="111">
        <v>0</v>
      </c>
      <c r="K7" s="92">
        <v>0</v>
      </c>
      <c r="L7" s="92">
        <v>0</v>
      </c>
      <c r="M7" s="30"/>
      <c r="N7" s="11"/>
      <c r="O7" s="11"/>
    </row>
    <row r="8" spans="2:15" ht="12.75">
      <c r="B8" s="85" t="s">
        <v>241</v>
      </c>
      <c r="C8" s="11" t="s">
        <v>200</v>
      </c>
      <c r="D8" s="11" t="s">
        <v>242</v>
      </c>
      <c r="E8" s="11" t="s">
        <v>243</v>
      </c>
      <c r="F8" s="17">
        <v>263200</v>
      </c>
      <c r="G8" s="17">
        <v>250000</v>
      </c>
      <c r="H8" s="20">
        <v>94.98</v>
      </c>
      <c r="I8" s="22">
        <v>50</v>
      </c>
      <c r="J8" s="110">
        <v>0</v>
      </c>
      <c r="K8" s="91">
        <v>0</v>
      </c>
      <c r="L8" s="91">
        <v>0</v>
      </c>
      <c r="M8" s="30"/>
      <c r="N8" s="11"/>
      <c r="O8" s="11"/>
    </row>
    <row r="9" spans="2:15" ht="12.75">
      <c r="B9" s="18"/>
      <c r="C9" s="11"/>
      <c r="D9" s="18"/>
      <c r="E9" s="18"/>
      <c r="F9" s="19"/>
      <c r="G9" s="19"/>
      <c r="H9" s="20"/>
      <c r="I9" s="30"/>
      <c r="J9" s="116"/>
      <c r="K9" s="92"/>
      <c r="L9" s="92"/>
      <c r="M9" s="30"/>
      <c r="N9" s="11"/>
      <c r="O9" s="11"/>
    </row>
    <row r="10" spans="2:18" s="72" customFormat="1" ht="12.75">
      <c r="B10" s="132" t="s">
        <v>412</v>
      </c>
      <c r="C10" s="132"/>
      <c r="D10" s="132"/>
      <c r="E10" s="132"/>
      <c r="F10" s="133">
        <f>SUM(F2:F9)</f>
        <v>1653000</v>
      </c>
      <c r="G10" s="133">
        <f>SUM(G2:G9)</f>
        <v>1556300</v>
      </c>
      <c r="H10" s="133"/>
      <c r="I10" s="134"/>
      <c r="J10" s="108">
        <f>SUM(J2:J9)</f>
        <v>1179000</v>
      </c>
      <c r="K10" s="90">
        <f>SUM(K2:K9)</f>
        <v>0</v>
      </c>
      <c r="L10" s="90">
        <f>SUM(L2:L9)</f>
        <v>1179000</v>
      </c>
      <c r="M10" s="31"/>
      <c r="N10" s="69"/>
      <c r="O10" s="69"/>
      <c r="P10" s="71"/>
      <c r="Q10" s="71"/>
      <c r="R10" s="71"/>
    </row>
    <row r="11" spans="2:15" ht="12.75">
      <c r="B11" s="11"/>
      <c r="C11" s="11"/>
      <c r="D11" s="11"/>
      <c r="E11" s="11"/>
      <c r="F11" s="17"/>
      <c r="G11" s="17"/>
      <c r="H11" s="20"/>
      <c r="I11" s="22"/>
      <c r="J11" s="20"/>
      <c r="K11" s="19"/>
      <c r="L11" s="17"/>
      <c r="M11" s="22"/>
      <c r="N11" s="11"/>
      <c r="O11" s="11"/>
    </row>
    <row r="12" spans="2:15" ht="12.75">
      <c r="B12" s="11"/>
      <c r="C12" s="11"/>
      <c r="D12" s="11"/>
      <c r="E12" s="11"/>
      <c r="F12" s="17"/>
      <c r="G12" s="17"/>
      <c r="H12" s="20"/>
      <c r="I12" s="22"/>
      <c r="J12" s="20"/>
      <c r="K12" s="17"/>
      <c r="L12" s="17"/>
      <c r="M12" s="22"/>
      <c r="N12" s="11"/>
      <c r="O12" s="11"/>
    </row>
    <row r="13" spans="2:15" ht="12.75">
      <c r="B13" s="87"/>
      <c r="C13" s="11"/>
      <c r="D13" s="11"/>
      <c r="E13" s="11"/>
      <c r="F13" s="17"/>
      <c r="G13" s="17"/>
      <c r="H13" s="20"/>
      <c r="I13" s="22"/>
      <c r="J13" s="91"/>
      <c r="K13" s="91"/>
      <c r="L13" s="91"/>
      <c r="M13" s="22"/>
      <c r="N13" s="11"/>
      <c r="O13" s="11"/>
    </row>
    <row r="14" spans="2:15" ht="12.75">
      <c r="B14" s="87"/>
      <c r="C14" s="11"/>
      <c r="D14" s="11"/>
      <c r="E14" s="11"/>
      <c r="F14" s="17"/>
      <c r="G14" s="17"/>
      <c r="H14" s="20"/>
      <c r="I14" s="22"/>
      <c r="J14" s="91"/>
      <c r="K14" s="91"/>
      <c r="L14" s="91"/>
      <c r="M14" s="22"/>
      <c r="N14" s="11"/>
      <c r="O14" s="11"/>
    </row>
    <row r="15" spans="2:15" ht="12.75">
      <c r="B15" s="87"/>
      <c r="C15" s="11"/>
      <c r="D15" s="11"/>
      <c r="E15" s="11"/>
      <c r="F15" s="17"/>
      <c r="G15" s="17"/>
      <c r="H15" s="20"/>
      <c r="I15" s="22"/>
      <c r="J15" s="91"/>
      <c r="K15" s="91"/>
      <c r="L15" s="91"/>
      <c r="M15" s="22"/>
      <c r="N15" s="11"/>
      <c r="O15" s="11"/>
    </row>
    <row r="16" spans="2:15" ht="12.75">
      <c r="B16" s="87"/>
      <c r="C16" s="11"/>
      <c r="D16" s="11"/>
      <c r="E16" s="11"/>
      <c r="F16" s="17"/>
      <c r="G16" s="17"/>
      <c r="H16" s="20"/>
      <c r="I16" s="22"/>
      <c r="J16" s="91"/>
      <c r="K16" s="91"/>
      <c r="L16" s="91"/>
      <c r="M16" s="22"/>
      <c r="N16" s="11"/>
      <c r="O16" s="11"/>
    </row>
    <row r="17" spans="2:15" ht="12.75">
      <c r="B17" s="131"/>
      <c r="C17" s="11"/>
      <c r="D17" s="18"/>
      <c r="E17" s="18"/>
      <c r="F17" s="19"/>
      <c r="G17" s="19"/>
      <c r="H17" s="20"/>
      <c r="I17" s="30"/>
      <c r="J17" s="92"/>
      <c r="K17" s="92"/>
      <c r="L17" s="92"/>
      <c r="M17" s="22"/>
      <c r="N17" s="11"/>
      <c r="O17" s="11"/>
    </row>
    <row r="18" spans="2:15" ht="12.75">
      <c r="B18" s="131"/>
      <c r="C18" s="11"/>
      <c r="D18" s="18"/>
      <c r="E18" s="18"/>
      <c r="F18" s="19"/>
      <c r="G18" s="19"/>
      <c r="H18" s="20"/>
      <c r="I18" s="30"/>
      <c r="J18" s="92"/>
      <c r="K18" s="92"/>
      <c r="L18" s="92"/>
      <c r="M18" s="22"/>
      <c r="N18" s="11"/>
      <c r="O18" s="11"/>
    </row>
    <row r="19" spans="2:15" ht="12.75">
      <c r="B19" s="131"/>
      <c r="C19" s="11"/>
      <c r="D19" s="18"/>
      <c r="E19" s="18"/>
      <c r="F19" s="19"/>
      <c r="G19" s="19"/>
      <c r="H19" s="20"/>
      <c r="I19" s="30"/>
      <c r="J19" s="92"/>
      <c r="K19" s="92"/>
      <c r="L19" s="92"/>
      <c r="M19" s="22"/>
      <c r="N19" s="11"/>
      <c r="O19" s="11"/>
    </row>
    <row r="20" spans="2:15" ht="12.75">
      <c r="B20" s="18"/>
      <c r="C20" s="11"/>
      <c r="D20" s="18"/>
      <c r="E20" s="18"/>
      <c r="F20" s="19"/>
      <c r="G20" s="19"/>
      <c r="H20" s="20"/>
      <c r="I20" s="30"/>
      <c r="J20" s="115"/>
      <c r="K20" s="92"/>
      <c r="L20" s="92"/>
      <c r="M20" s="22"/>
      <c r="N20" s="11"/>
      <c r="O20" s="11"/>
    </row>
    <row r="21" spans="2:15" ht="12.75">
      <c r="B21" s="69"/>
      <c r="C21" s="69"/>
      <c r="D21" s="69"/>
      <c r="E21" s="69"/>
      <c r="F21" s="70"/>
      <c r="G21" s="70"/>
      <c r="H21" s="70"/>
      <c r="I21" s="31"/>
      <c r="J21" s="110"/>
      <c r="K21" s="91"/>
      <c r="L21" s="91"/>
      <c r="M21" s="22"/>
      <c r="N21" s="11"/>
      <c r="O21" s="11"/>
    </row>
    <row r="22" spans="2:15" ht="12.75">
      <c r="B22" s="11"/>
      <c r="C22" s="11"/>
      <c r="D22" s="11"/>
      <c r="E22" s="11"/>
      <c r="F22" s="17"/>
      <c r="G22" s="17"/>
      <c r="H22" s="20"/>
      <c r="I22" s="22"/>
      <c r="J22" s="20"/>
      <c r="K22" s="19"/>
      <c r="L22" s="17"/>
      <c r="M22" s="22"/>
      <c r="N22" s="11"/>
      <c r="O22" s="11"/>
    </row>
    <row r="23" spans="2:15" ht="12.75">
      <c r="B23" s="11"/>
      <c r="C23" s="11"/>
      <c r="D23" s="11"/>
      <c r="E23" s="11"/>
      <c r="F23" s="17"/>
      <c r="G23" s="17"/>
      <c r="H23" s="20"/>
      <c r="I23" s="22"/>
      <c r="J23" s="20"/>
      <c r="K23" s="17"/>
      <c r="L23" s="17"/>
      <c r="M23" s="22"/>
      <c r="N23" s="11"/>
      <c r="O23" s="11"/>
    </row>
    <row r="24" spans="2:15" ht="12.75">
      <c r="B24" s="11"/>
      <c r="C24" s="11"/>
      <c r="D24" s="11"/>
      <c r="E24" s="11"/>
      <c r="F24" s="17"/>
      <c r="G24" s="17"/>
      <c r="H24" s="20"/>
      <c r="I24" s="22"/>
      <c r="J24" s="20"/>
      <c r="K24" s="17"/>
      <c r="L24" s="17"/>
      <c r="M24" s="22"/>
      <c r="N24" s="11"/>
      <c r="O24" s="11"/>
    </row>
    <row r="25" spans="2:15" ht="12.75">
      <c r="B25" s="11"/>
      <c r="C25" s="11"/>
      <c r="D25" s="11"/>
      <c r="E25" s="11"/>
      <c r="F25" s="17"/>
      <c r="G25" s="17"/>
      <c r="H25" s="20"/>
      <c r="I25" s="22"/>
      <c r="J25" s="20"/>
      <c r="K25" s="17"/>
      <c r="L25" s="17"/>
      <c r="M25" s="22"/>
      <c r="N25" s="11"/>
      <c r="O25" s="11"/>
    </row>
    <row r="26" spans="2:15" ht="12.75">
      <c r="B26" s="11"/>
      <c r="C26" s="11"/>
      <c r="D26" s="11"/>
      <c r="E26" s="11"/>
      <c r="F26" s="17"/>
      <c r="G26" s="17"/>
      <c r="H26" s="20"/>
      <c r="I26" s="22"/>
      <c r="J26" s="20"/>
      <c r="K26" s="17"/>
      <c r="L26" s="17"/>
      <c r="M26" s="22"/>
      <c r="N26" s="11"/>
      <c r="O26" s="11"/>
    </row>
    <row r="27" spans="2:15" ht="12.75">
      <c r="B27" s="11"/>
      <c r="C27" s="11"/>
      <c r="D27" s="11"/>
      <c r="E27" s="11"/>
      <c r="F27" s="17"/>
      <c r="G27" s="17"/>
      <c r="H27" s="20"/>
      <c r="I27" s="22"/>
      <c r="J27" s="20"/>
      <c r="K27" s="17"/>
      <c r="L27" s="17"/>
      <c r="M27" s="22"/>
      <c r="N27" s="11"/>
      <c r="O27" s="11"/>
    </row>
    <row r="28" spans="2:15" ht="12.75">
      <c r="B28" s="11"/>
      <c r="C28" s="11"/>
      <c r="D28" s="11"/>
      <c r="E28" s="11"/>
      <c r="F28" s="17"/>
      <c r="G28" s="17"/>
      <c r="H28" s="20"/>
      <c r="I28" s="22"/>
      <c r="J28" s="20"/>
      <c r="K28" s="17"/>
      <c r="L28" s="17"/>
      <c r="M28" s="22"/>
      <c r="N28" s="11"/>
      <c r="O28" s="11"/>
    </row>
    <row r="29" spans="2:15" ht="12.75">
      <c r="B29" s="11"/>
      <c r="C29" s="11"/>
      <c r="D29" s="11"/>
      <c r="E29" s="11"/>
      <c r="F29" s="17"/>
      <c r="G29" s="17"/>
      <c r="H29" s="20"/>
      <c r="I29" s="22"/>
      <c r="J29" s="20"/>
      <c r="K29" s="17"/>
      <c r="L29" s="17"/>
      <c r="M29" s="22"/>
      <c r="N29" s="11"/>
      <c r="O29" s="11"/>
    </row>
    <row r="30" spans="2:15" ht="12.75">
      <c r="B30" s="11"/>
      <c r="C30" s="11"/>
      <c r="D30" s="11"/>
      <c r="E30" s="11"/>
      <c r="F30" s="17"/>
      <c r="G30" s="17"/>
      <c r="H30" s="20"/>
      <c r="I30" s="31"/>
      <c r="J30" s="20"/>
      <c r="K30" s="17"/>
      <c r="L30" s="17"/>
      <c r="M30" s="31"/>
      <c r="N30" s="11"/>
      <c r="O30" s="11"/>
    </row>
    <row r="31" spans="2:15" ht="12.75">
      <c r="B31" s="11"/>
      <c r="C31" s="11"/>
      <c r="D31" s="11"/>
      <c r="E31" s="11"/>
      <c r="F31" s="17"/>
      <c r="G31" s="17"/>
      <c r="H31" s="20"/>
      <c r="I31" s="22"/>
      <c r="J31" s="20"/>
      <c r="K31" s="17"/>
      <c r="L31" s="17"/>
      <c r="M31" s="22"/>
      <c r="N31" s="11"/>
      <c r="O31" s="11"/>
    </row>
    <row r="32" spans="2:15" ht="12.75">
      <c r="B32" s="11"/>
      <c r="C32" s="11"/>
      <c r="D32" s="11"/>
      <c r="E32" s="11"/>
      <c r="F32" s="17"/>
      <c r="G32" s="17"/>
      <c r="H32" s="20"/>
      <c r="I32" s="22"/>
      <c r="J32" s="20"/>
      <c r="K32" s="17"/>
      <c r="L32" s="17"/>
      <c r="M32" s="22"/>
      <c r="N32" s="11"/>
      <c r="O32" s="11"/>
    </row>
    <row r="33" spans="2:15" ht="12.75">
      <c r="B33" s="11"/>
      <c r="C33" s="11"/>
      <c r="D33" s="11"/>
      <c r="E33" s="11"/>
      <c r="F33" s="17"/>
      <c r="G33" s="17"/>
      <c r="H33" s="20"/>
      <c r="I33" s="22"/>
      <c r="J33" s="20"/>
      <c r="K33" s="17"/>
      <c r="L33" s="17"/>
      <c r="M33" s="22"/>
      <c r="N33" s="11"/>
      <c r="O33" s="11"/>
    </row>
    <row r="34" spans="2:15" ht="12.75">
      <c r="B34" s="11"/>
      <c r="C34" s="11"/>
      <c r="D34" s="11"/>
      <c r="E34" s="11"/>
      <c r="F34" s="17"/>
      <c r="G34" s="17"/>
      <c r="H34" s="20"/>
      <c r="I34" s="22"/>
      <c r="J34" s="20"/>
      <c r="K34" s="17"/>
      <c r="L34" s="17"/>
      <c r="M34" s="22"/>
      <c r="N34" s="11"/>
      <c r="O34" s="11"/>
    </row>
    <row r="35" spans="2:15" ht="12.75">
      <c r="B35" s="11"/>
      <c r="C35" s="11"/>
      <c r="D35" s="11"/>
      <c r="E35" s="11"/>
      <c r="F35" s="17"/>
      <c r="G35" s="17"/>
      <c r="H35" s="20"/>
      <c r="I35" s="22"/>
      <c r="J35" s="20"/>
      <c r="K35" s="17"/>
      <c r="L35" s="17"/>
      <c r="M35" s="22"/>
      <c r="N35" s="11"/>
      <c r="O35" s="11"/>
    </row>
    <row r="36" spans="2:15" ht="12.75">
      <c r="B36" s="11"/>
      <c r="C36" s="11"/>
      <c r="D36" s="11"/>
      <c r="E36" s="11"/>
      <c r="F36" s="17"/>
      <c r="G36" s="17"/>
      <c r="H36" s="20"/>
      <c r="I36" s="22"/>
      <c r="J36" s="20"/>
      <c r="K36" s="17"/>
      <c r="L36" s="17"/>
      <c r="M36" s="22"/>
      <c r="N36" s="11"/>
      <c r="O36" s="11"/>
    </row>
    <row r="37" spans="2:15" ht="12.75">
      <c r="B37" s="11"/>
      <c r="C37" s="11"/>
      <c r="D37" s="11"/>
      <c r="E37" s="11"/>
      <c r="F37" s="17"/>
      <c r="G37" s="17"/>
      <c r="H37" s="20"/>
      <c r="I37" s="22"/>
      <c r="J37" s="20"/>
      <c r="K37" s="17"/>
      <c r="L37" s="17"/>
      <c r="M37" s="22"/>
      <c r="N37" s="11"/>
      <c r="O37" s="11"/>
    </row>
    <row r="38" spans="2:15" ht="12.75">
      <c r="B38" s="11"/>
      <c r="C38" s="11"/>
      <c r="D38" s="11"/>
      <c r="E38" s="11"/>
      <c r="F38" s="17"/>
      <c r="G38" s="17"/>
      <c r="H38" s="20"/>
      <c r="I38" s="22"/>
      <c r="J38" s="20"/>
      <c r="K38" s="17"/>
      <c r="L38" s="17"/>
      <c r="M38" s="22"/>
      <c r="N38" s="11"/>
      <c r="O38" s="11"/>
    </row>
    <row r="39" spans="2:15" ht="12.75">
      <c r="B39" s="11"/>
      <c r="C39" s="11"/>
      <c r="D39" s="11"/>
      <c r="E39" s="11"/>
      <c r="F39" s="17"/>
      <c r="G39" s="17"/>
      <c r="H39" s="20"/>
      <c r="I39" s="22"/>
      <c r="J39" s="20"/>
      <c r="K39" s="17"/>
      <c r="L39" s="17"/>
      <c r="M39" s="22"/>
      <c r="N39" s="11"/>
      <c r="O39" s="11"/>
    </row>
    <row r="40" spans="2:15" ht="12.75">
      <c r="B40" s="11"/>
      <c r="C40" s="11"/>
      <c r="D40" s="11"/>
      <c r="E40" s="11"/>
      <c r="F40" s="17"/>
      <c r="G40" s="17"/>
      <c r="H40" s="20"/>
      <c r="I40" s="22"/>
      <c r="J40" s="20"/>
      <c r="K40" s="17"/>
      <c r="L40" s="17"/>
      <c r="M40" s="22"/>
      <c r="N40" s="11"/>
      <c r="O40" s="11"/>
    </row>
    <row r="41" spans="2:15" ht="12.75">
      <c r="B41" s="11"/>
      <c r="C41" s="11"/>
      <c r="D41" s="11"/>
      <c r="E41" s="11"/>
      <c r="F41" s="17"/>
      <c r="G41" s="17"/>
      <c r="H41" s="20"/>
      <c r="I41" s="22"/>
      <c r="J41" s="20"/>
      <c r="K41" s="17"/>
      <c r="L41" s="17"/>
      <c r="M41" s="22"/>
      <c r="N41" s="11"/>
      <c r="O41" s="11"/>
    </row>
    <row r="42" spans="2:15" ht="12.75">
      <c r="B42" s="11"/>
      <c r="C42" s="11"/>
      <c r="D42" s="11"/>
      <c r="E42" s="11"/>
      <c r="F42" s="17"/>
      <c r="G42" s="17"/>
      <c r="H42" s="20"/>
      <c r="I42" s="22"/>
      <c r="J42" s="20"/>
      <c r="K42" s="17"/>
      <c r="L42" s="17"/>
      <c r="M42" s="22"/>
      <c r="N42" s="11"/>
      <c r="O42" s="11"/>
    </row>
    <row r="43" spans="2:15" ht="12.75">
      <c r="B43" s="11"/>
      <c r="C43" s="11"/>
      <c r="D43" s="11"/>
      <c r="E43" s="11"/>
      <c r="F43" s="17"/>
      <c r="G43" s="17"/>
      <c r="H43" s="20"/>
      <c r="I43" s="22"/>
      <c r="J43" s="20"/>
      <c r="K43" s="17"/>
      <c r="L43" s="17"/>
      <c r="M43" s="22"/>
      <c r="N43" s="11"/>
      <c r="O43" s="11"/>
    </row>
    <row r="44" spans="2:15" ht="12.75">
      <c r="B44" s="11"/>
      <c r="C44" s="11"/>
      <c r="D44" s="11"/>
      <c r="E44" s="11"/>
      <c r="F44" s="17"/>
      <c r="G44" s="17"/>
      <c r="H44" s="20"/>
      <c r="I44" s="22"/>
      <c r="J44" s="20"/>
      <c r="K44" s="17"/>
      <c r="L44" s="17"/>
      <c r="M44" s="22"/>
      <c r="N44" s="11"/>
      <c r="O44" s="11"/>
    </row>
    <row r="45" spans="2:15" ht="12.75">
      <c r="B45" s="12"/>
      <c r="C45" s="11"/>
      <c r="D45" s="12"/>
      <c r="E45" s="13"/>
      <c r="F45" s="14"/>
      <c r="G45" s="15"/>
      <c r="H45" s="20"/>
      <c r="I45" s="32"/>
      <c r="J45" s="20"/>
      <c r="K45" s="15"/>
      <c r="L45" s="15"/>
      <c r="M45" s="32"/>
      <c r="N45" s="11"/>
      <c r="O45" s="11"/>
    </row>
    <row r="46" spans="2:15" ht="12.75">
      <c r="B46" s="12"/>
      <c r="C46" s="11"/>
      <c r="D46" s="12"/>
      <c r="E46" s="13"/>
      <c r="F46" s="14"/>
      <c r="G46" s="15"/>
      <c r="H46" s="20"/>
      <c r="I46" s="32"/>
      <c r="J46" s="20"/>
      <c r="K46" s="15"/>
      <c r="L46" s="15"/>
      <c r="M46" s="32"/>
      <c r="N46" s="11"/>
      <c r="O46" s="11"/>
    </row>
    <row r="47" spans="2:15" ht="12.75">
      <c r="B47" s="12"/>
      <c r="C47" s="11"/>
      <c r="D47" s="12"/>
      <c r="E47" s="13"/>
      <c r="F47" s="14"/>
      <c r="G47" s="15"/>
      <c r="H47" s="20"/>
      <c r="I47" s="32"/>
      <c r="J47" s="20"/>
      <c r="K47" s="15"/>
      <c r="L47" s="15"/>
      <c r="M47" s="32"/>
      <c r="N47" s="11"/>
      <c r="O47" s="11"/>
    </row>
    <row r="48" spans="2:15" ht="12.75">
      <c r="B48" s="12"/>
      <c r="C48" s="11"/>
      <c r="D48" s="12"/>
      <c r="E48" s="13"/>
      <c r="F48" s="14"/>
      <c r="G48" s="15"/>
      <c r="H48" s="20"/>
      <c r="I48" s="32"/>
      <c r="J48" s="20"/>
      <c r="K48" s="15"/>
      <c r="L48" s="15"/>
      <c r="M48" s="32"/>
      <c r="N48" s="11"/>
      <c r="O48" s="11"/>
    </row>
    <row r="49" spans="2:15" ht="12.75">
      <c r="B49" s="11"/>
      <c r="C49" s="11"/>
      <c r="D49" s="11"/>
      <c r="E49" s="11"/>
      <c r="F49" s="17"/>
      <c r="G49" s="17"/>
      <c r="H49" s="20"/>
      <c r="I49" s="22"/>
      <c r="J49" s="20"/>
      <c r="K49" s="17"/>
      <c r="L49" s="17"/>
      <c r="M49" s="22"/>
      <c r="N49" s="11"/>
      <c r="O49" s="11"/>
    </row>
    <row r="50" spans="2:15" ht="12.75">
      <c r="B50" s="11"/>
      <c r="C50" s="11"/>
      <c r="D50" s="11"/>
      <c r="E50" s="11"/>
      <c r="F50" s="17"/>
      <c r="G50" s="17"/>
      <c r="H50" s="20"/>
      <c r="I50" s="22"/>
      <c r="J50" s="20"/>
      <c r="K50" s="17"/>
      <c r="L50" s="17"/>
      <c r="M50" s="22"/>
      <c r="N50" s="11"/>
      <c r="O50" s="11"/>
    </row>
    <row r="51" spans="2:15" ht="12.75">
      <c r="B51" s="11"/>
      <c r="C51" s="11"/>
      <c r="D51" s="11"/>
      <c r="E51" s="11"/>
      <c r="F51" s="17"/>
      <c r="G51" s="17"/>
      <c r="H51" s="20"/>
      <c r="I51" s="22"/>
      <c r="J51" s="20"/>
      <c r="K51" s="17"/>
      <c r="L51" s="17"/>
      <c r="M51" s="22"/>
      <c r="N51" s="11"/>
      <c r="O51" s="11"/>
    </row>
    <row r="52" spans="2:15" ht="12.75">
      <c r="B52" s="11"/>
      <c r="C52" s="11"/>
      <c r="D52" s="11"/>
      <c r="E52" s="11"/>
      <c r="F52" s="17"/>
      <c r="G52" s="17"/>
      <c r="H52" s="20"/>
      <c r="I52" s="22"/>
      <c r="J52" s="20"/>
      <c r="K52" s="17"/>
      <c r="L52" s="17"/>
      <c r="M52" s="22"/>
      <c r="N52" s="11"/>
      <c r="O52" s="11"/>
    </row>
    <row r="53" spans="2:15" ht="12.75">
      <c r="B53" s="11"/>
      <c r="C53" s="11"/>
      <c r="D53" s="21"/>
      <c r="E53" s="11"/>
      <c r="F53" s="17"/>
      <c r="G53" s="17"/>
      <c r="H53" s="20"/>
      <c r="I53" s="22"/>
      <c r="J53" s="20"/>
      <c r="K53" s="17"/>
      <c r="L53" s="17"/>
      <c r="M53" s="22"/>
      <c r="N53" s="11"/>
      <c r="O53" s="11"/>
    </row>
    <row r="54" spans="2:15" ht="12.75">
      <c r="B54" s="11"/>
      <c r="C54" s="11"/>
      <c r="D54" s="11"/>
      <c r="E54" s="11"/>
      <c r="F54" s="17"/>
      <c r="G54" s="17"/>
      <c r="H54" s="20"/>
      <c r="I54" s="22"/>
      <c r="J54" s="20"/>
      <c r="K54" s="17"/>
      <c r="L54" s="17"/>
      <c r="M54" s="22"/>
      <c r="N54" s="11"/>
      <c r="O54" s="11"/>
    </row>
    <row r="55" spans="2:15" ht="12.75">
      <c r="B55" s="11"/>
      <c r="C55" s="11"/>
      <c r="D55" s="11"/>
      <c r="E55" s="11"/>
      <c r="F55" s="17"/>
      <c r="G55" s="17"/>
      <c r="H55" s="20"/>
      <c r="I55" s="22"/>
      <c r="J55" s="20"/>
      <c r="K55" s="17"/>
      <c r="L55" s="17"/>
      <c r="M55" s="22"/>
      <c r="N55" s="11"/>
      <c r="O55" s="11"/>
    </row>
    <row r="56" spans="2:15" ht="12.75">
      <c r="B56" s="11"/>
      <c r="C56" s="11"/>
      <c r="D56" s="11"/>
      <c r="E56" s="11"/>
      <c r="F56" s="17"/>
      <c r="G56" s="17"/>
      <c r="H56" s="20"/>
      <c r="I56" s="22"/>
      <c r="J56" s="20"/>
      <c r="K56" s="17"/>
      <c r="L56" s="17"/>
      <c r="M56" s="22"/>
      <c r="N56" s="11"/>
      <c r="O56" s="11"/>
    </row>
    <row r="57" spans="2:15" ht="12.75">
      <c r="B57" s="11"/>
      <c r="C57" s="11"/>
      <c r="D57" s="11"/>
      <c r="E57" s="11"/>
      <c r="F57" s="17"/>
      <c r="G57" s="17"/>
      <c r="H57" s="20"/>
      <c r="I57" s="22"/>
      <c r="J57" s="20"/>
      <c r="K57" s="17"/>
      <c r="L57" s="17"/>
      <c r="M57" s="22"/>
      <c r="N57" s="11"/>
      <c r="O57" s="11"/>
    </row>
    <row r="58" spans="2:15" ht="12.75">
      <c r="B58" s="11"/>
      <c r="C58" s="11"/>
      <c r="D58" s="11"/>
      <c r="E58" s="11"/>
      <c r="F58" s="17"/>
      <c r="G58" s="17"/>
      <c r="H58" s="20"/>
      <c r="I58" s="22"/>
      <c r="J58" s="20"/>
      <c r="K58" s="17"/>
      <c r="L58" s="17"/>
      <c r="M58" s="22"/>
      <c r="N58" s="11"/>
      <c r="O58" s="11"/>
    </row>
    <row r="59" spans="2:15" ht="12.75">
      <c r="B59" s="11"/>
      <c r="C59" s="11"/>
      <c r="D59" s="11"/>
      <c r="E59" s="11"/>
      <c r="F59" s="17"/>
      <c r="G59" s="17"/>
      <c r="H59" s="20"/>
      <c r="I59" s="22"/>
      <c r="J59" s="20"/>
      <c r="K59" s="17"/>
      <c r="L59" s="17"/>
      <c r="M59" s="22"/>
      <c r="N59" s="11"/>
      <c r="O59" s="11"/>
    </row>
    <row r="60" spans="2:15" ht="12.75">
      <c r="B60" s="11"/>
      <c r="C60" s="11"/>
      <c r="D60" s="11"/>
      <c r="E60" s="11"/>
      <c r="F60" s="17"/>
      <c r="G60" s="17"/>
      <c r="H60" s="20"/>
      <c r="I60" s="22"/>
      <c r="J60" s="20"/>
      <c r="K60" s="17"/>
      <c r="L60" s="17"/>
      <c r="M60" s="22"/>
      <c r="N60" s="11"/>
      <c r="O60" s="11"/>
    </row>
    <row r="61" spans="2:15" ht="12.75">
      <c r="B61" s="11"/>
      <c r="C61" s="11"/>
      <c r="D61" s="11"/>
      <c r="E61" s="11"/>
      <c r="F61" s="17"/>
      <c r="G61" s="17"/>
      <c r="H61" s="20"/>
      <c r="I61" s="22"/>
      <c r="J61" s="20"/>
      <c r="K61" s="17"/>
      <c r="L61" s="17"/>
      <c r="M61" s="22"/>
      <c r="N61" s="11"/>
      <c r="O61" s="11"/>
    </row>
    <row r="62" spans="2:15" ht="12.75">
      <c r="B62" s="11"/>
      <c r="C62" s="11"/>
      <c r="D62" s="11"/>
      <c r="E62" s="11"/>
      <c r="F62" s="17"/>
      <c r="G62" s="17"/>
      <c r="H62" s="20"/>
      <c r="I62" s="22"/>
      <c r="J62" s="20"/>
      <c r="K62" s="17"/>
      <c r="L62" s="17"/>
      <c r="M62" s="22"/>
      <c r="N62" s="11"/>
      <c r="O62" s="11"/>
    </row>
    <row r="63" spans="2:15" ht="12.75">
      <c r="B63" s="11"/>
      <c r="C63" s="11"/>
      <c r="D63" s="11"/>
      <c r="E63" s="11"/>
      <c r="F63" s="17"/>
      <c r="G63" s="17"/>
      <c r="H63" s="20"/>
      <c r="I63" s="22"/>
      <c r="J63" s="20"/>
      <c r="K63" s="17"/>
      <c r="L63" s="17"/>
      <c r="M63" s="22"/>
      <c r="N63" s="11"/>
      <c r="O63" s="11"/>
    </row>
    <row r="64" spans="2:15" ht="12.75">
      <c r="B64" s="11"/>
      <c r="C64" s="11"/>
      <c r="D64" s="11"/>
      <c r="E64" s="11"/>
      <c r="F64" s="17"/>
      <c r="G64" s="17"/>
      <c r="H64" s="20"/>
      <c r="I64" s="22"/>
      <c r="J64" s="20"/>
      <c r="K64" s="17"/>
      <c r="L64" s="17"/>
      <c r="M64" s="22"/>
      <c r="N64" s="11"/>
      <c r="O64" s="11"/>
    </row>
    <row r="65" spans="2:15" ht="12.75">
      <c r="B65" s="11"/>
      <c r="C65" s="11"/>
      <c r="D65" s="11"/>
      <c r="E65" s="11"/>
      <c r="F65" s="17"/>
      <c r="G65" s="17"/>
      <c r="H65" s="20"/>
      <c r="I65" s="22"/>
      <c r="J65" s="20"/>
      <c r="K65" s="17"/>
      <c r="L65" s="17"/>
      <c r="M65" s="22"/>
      <c r="N65" s="11"/>
      <c r="O65" s="11"/>
    </row>
    <row r="66" spans="2:15" ht="12.75">
      <c r="B66" s="11"/>
      <c r="C66" s="11"/>
      <c r="D66" s="11"/>
      <c r="E66" s="11"/>
      <c r="F66" s="17"/>
      <c r="G66" s="17"/>
      <c r="H66" s="20"/>
      <c r="I66" s="22"/>
      <c r="J66" s="20"/>
      <c r="K66" s="17"/>
      <c r="L66" s="17"/>
      <c r="M66" s="22"/>
      <c r="N66" s="11"/>
      <c r="O66" s="11"/>
    </row>
    <row r="67" spans="2:15" ht="12.75">
      <c r="B67" s="11"/>
      <c r="C67" s="11"/>
      <c r="D67" s="11"/>
      <c r="E67" s="11"/>
      <c r="F67" s="17"/>
      <c r="G67" s="17"/>
      <c r="H67" s="20"/>
      <c r="I67" s="22"/>
      <c r="J67" s="20"/>
      <c r="K67" s="17"/>
      <c r="L67" s="17"/>
      <c r="M67" s="22"/>
      <c r="N67" s="11"/>
      <c r="O67" s="11"/>
    </row>
    <row r="68" spans="2:15" ht="12.75">
      <c r="B68" s="11"/>
      <c r="C68" s="11"/>
      <c r="D68" s="11"/>
      <c r="E68" s="11"/>
      <c r="F68" s="17"/>
      <c r="G68" s="17"/>
      <c r="H68" s="20"/>
      <c r="I68" s="22"/>
      <c r="J68" s="20"/>
      <c r="K68" s="17"/>
      <c r="L68" s="17"/>
      <c r="M68" s="22"/>
      <c r="N68" s="11"/>
      <c r="O68" s="11"/>
    </row>
    <row r="69" spans="2:15" ht="12.75">
      <c r="B69" s="3"/>
      <c r="C69" s="3"/>
      <c r="D69" s="3"/>
      <c r="E69" s="3"/>
      <c r="F69" s="4"/>
      <c r="G69" s="4"/>
      <c r="H69" s="10"/>
      <c r="I69" s="33"/>
      <c r="J69" s="10"/>
      <c r="K69" s="4"/>
      <c r="L69" s="4"/>
      <c r="M69" s="33"/>
      <c r="N69" s="3"/>
      <c r="O69" s="3"/>
    </row>
    <row r="70" spans="2:15" ht="12.75">
      <c r="B70" s="3"/>
      <c r="C70" s="3"/>
      <c r="D70" s="3"/>
      <c r="E70" s="3"/>
      <c r="F70" s="4"/>
      <c r="G70" s="4"/>
      <c r="H70" s="10"/>
      <c r="I70" s="33"/>
      <c r="J70" s="10"/>
      <c r="K70" s="17"/>
      <c r="L70" s="4"/>
      <c r="M70" s="33"/>
      <c r="N70" s="3"/>
      <c r="O70" s="3"/>
    </row>
    <row r="71" spans="2:15" ht="12.75">
      <c r="B71" s="3"/>
      <c r="C71" s="4"/>
      <c r="D71" s="3"/>
      <c r="E71" s="3"/>
      <c r="F71" s="4"/>
      <c r="G71" s="4"/>
      <c r="H71" s="4"/>
      <c r="I71" s="33"/>
      <c r="J71" s="4"/>
      <c r="K71" s="4"/>
      <c r="L71" s="4"/>
      <c r="M71" s="33"/>
      <c r="N71" s="4"/>
      <c r="O71" s="3"/>
    </row>
    <row r="72" spans="2:15" ht="12.75">
      <c r="B72" s="3"/>
      <c r="C72" s="3"/>
      <c r="D72" s="3"/>
      <c r="E72" s="3"/>
      <c r="F72" s="4"/>
      <c r="G72" s="4"/>
      <c r="H72" s="10"/>
      <c r="I72" s="33"/>
      <c r="J72" s="10"/>
      <c r="K72" s="4"/>
      <c r="L72" s="4"/>
      <c r="M72" s="33"/>
      <c r="N72" s="3"/>
      <c r="O72" s="3"/>
    </row>
    <row r="73" spans="2:15" ht="12.75">
      <c r="B73" s="3"/>
      <c r="C73" s="3"/>
      <c r="D73" s="3"/>
      <c r="E73" s="3"/>
      <c r="F73" s="4"/>
      <c r="G73" s="4"/>
      <c r="H73" s="10"/>
      <c r="I73" s="33"/>
      <c r="J73" s="10"/>
      <c r="K73" s="4"/>
      <c r="L73" s="4"/>
      <c r="M73" s="33"/>
      <c r="N73" s="3"/>
      <c r="O73" s="3"/>
    </row>
    <row r="74" spans="2:15" ht="12.75">
      <c r="B74" s="3"/>
      <c r="C74" s="3"/>
      <c r="D74" s="3"/>
      <c r="E74" s="3"/>
      <c r="F74" s="4"/>
      <c r="G74" s="4"/>
      <c r="H74" s="10"/>
      <c r="I74" s="33"/>
      <c r="J74" s="10"/>
      <c r="K74" s="4"/>
      <c r="L74" s="4"/>
      <c r="M74" s="33"/>
      <c r="N74" s="3"/>
      <c r="O74" s="3"/>
    </row>
    <row r="75" spans="2:15" ht="12.75">
      <c r="B75" s="3"/>
      <c r="C75" s="3"/>
      <c r="D75" s="3"/>
      <c r="E75" s="3"/>
      <c r="F75" s="4"/>
      <c r="G75" s="4"/>
      <c r="H75" s="10"/>
      <c r="I75" s="33"/>
      <c r="J75" s="10"/>
      <c r="K75" s="4"/>
      <c r="L75" s="4"/>
      <c r="M75" s="33"/>
      <c r="N75" s="3"/>
      <c r="O75" s="3"/>
    </row>
    <row r="76" spans="2:15" ht="12.75">
      <c r="B76" s="3"/>
      <c r="C76" s="3"/>
      <c r="D76" s="3"/>
      <c r="E76" s="3"/>
      <c r="F76" s="4"/>
      <c r="G76" s="4"/>
      <c r="H76" s="10"/>
      <c r="I76" s="33"/>
      <c r="J76" s="10"/>
      <c r="K76" s="4"/>
      <c r="L76" s="4"/>
      <c r="M76" s="33"/>
      <c r="N76" s="3"/>
      <c r="O76" s="3"/>
    </row>
    <row r="77" spans="2:15" ht="12.75">
      <c r="B77" s="3"/>
      <c r="C77" s="3"/>
      <c r="D77" s="3"/>
      <c r="E77" s="3"/>
      <c r="F77" s="4"/>
      <c r="G77" s="4"/>
      <c r="H77" s="10"/>
      <c r="I77" s="33"/>
      <c r="J77" s="10"/>
      <c r="K77" s="4"/>
      <c r="L77" s="4"/>
      <c r="M77" s="33"/>
      <c r="N77" s="3"/>
      <c r="O77" s="3"/>
    </row>
    <row r="78" spans="2:15" ht="12.75">
      <c r="B78" s="3"/>
      <c r="C78" s="3"/>
      <c r="D78" s="3"/>
      <c r="E78" s="3"/>
      <c r="F78" s="4"/>
      <c r="G78" s="4"/>
      <c r="H78" s="10"/>
      <c r="I78" s="33"/>
      <c r="J78" s="10"/>
      <c r="K78" s="4"/>
      <c r="L78" s="4"/>
      <c r="M78" s="33"/>
      <c r="N78" s="3"/>
      <c r="O78" s="3"/>
    </row>
  </sheetData>
  <sheetProtection/>
  <dataValidations count="1">
    <dataValidation type="list" allowBlank="1" showInputMessage="1" showErrorMessage="1" sqref="E15 E8">
      <formula1>$AG$3:$AG$4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 alignWithMargins="0">
    <oddHeader>&amp;LDotační titul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holobyt</dc:creator>
  <cp:keywords/>
  <dc:description/>
  <cp:lastModifiedBy>235</cp:lastModifiedBy>
  <cp:lastPrinted>2010-04-12T13:39:26Z</cp:lastPrinted>
  <dcterms:created xsi:type="dcterms:W3CDTF">2010-01-19T18:50:06Z</dcterms:created>
  <dcterms:modified xsi:type="dcterms:W3CDTF">2010-04-19T12:41:58Z</dcterms:modified>
  <cp:category/>
  <cp:version/>
  <cp:contentType/>
  <cp:contentStatus/>
</cp:coreProperties>
</file>