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rozpočet'!$A$1:$V$94</definedName>
  </definedNames>
  <calcPr fullCalcOnLoad="1"/>
</workbook>
</file>

<file path=xl/sharedStrings.xml><?xml version="1.0" encoding="utf-8"?>
<sst xmlns="http://schemas.openxmlformats.org/spreadsheetml/2006/main" count="146" uniqueCount="104">
  <si>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</si>
  <si>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</si>
  <si>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</si>
  <si>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</si>
  <si>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</si>
  <si>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</si>
  <si>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</si>
  <si>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</si>
  <si>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</si>
  <si>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</si>
  <si>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</si>
  <si>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</si>
  <si>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</si>
  <si>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</si>
  <si>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</si>
  <si>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</si>
  <si>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</si>
  <si>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</si>
  <si>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</si>
  <si>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</si>
  <si>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</si>
  <si>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</si>
  <si>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</si>
  <si>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</si>
  <si>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</si>
  <si>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</si>
  <si>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</si>
  <si>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</si>
  <si>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</si>
  <si>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</si>
  <si>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</si>
  <si>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</si>
  <si>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</si>
  <si>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</si>
  <si>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</si>
  <si>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</si>
  <si>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</si>
  <si>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</si>
  <si>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</si>
  <si>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</si>
  <si>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</si>
  <si>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Zastupitelstva konaného dne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</si>
  <si>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Zastupitelstva konaného dne 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</si>
  <si>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</si>
  <si>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</si>
  <si>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</si>
  <si>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</si>
  <si>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</si>
  <si>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</si>
  <si>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</si>
  <si>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</si>
  <si>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</si>
  <si>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</si>
  <si>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Budovy, haly a stavby</t>
  </si>
  <si>
    <t>Drobný hmotný dlouhodobý majetek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</si>
  <si>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</si>
  <si>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</si>
  <si>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</si>
  <si>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úvěr KHK pro rok 2011 - Zastupitelstvoze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</si>
  <si>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</si>
  <si>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</si>
  <si>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</si>
  <si>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</si>
  <si>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</si>
  <si>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</si>
  <si>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</si>
  <si>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</si>
  <si>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</si>
  <si>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</si>
  <si>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</si>
  <si>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</si>
  <si>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</si>
  <si>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</si>
  <si>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</si>
  <si>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</si>
  <si>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</si>
  <si>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Oplocení aeálu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</si>
  <si>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</si>
  <si>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</si>
  <si>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</si>
  <si>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</si>
  <si>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</si>
  <si>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</si>
  <si>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</si>
  <si>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</si>
  <si>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</si>
  <si>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</si>
  <si>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</si>
  <si>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>Schválil: Ing. Pavel Tichý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</si>
  <si>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</si>
  <si>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</si>
  <si>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</si>
  <si>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</si>
  <si>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</si>
  <si>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</si>
  <si>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</si>
  <si>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</si>
  <si>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</si>
  <si>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</si>
  <si>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</si>
  <si>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</si>
  <si>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27.3.11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</si>
  <si>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</si>
  <si>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Kapitola 50 - Fond rozvoje a reprodukce Královéhradeckého kraje rok 2011 - sumář -  1. zm.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</si>
</sst>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0" fillId="0" borderId="8" applyAlignment="0">
      <protection/>
    </xf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34" borderId="1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164" fontId="8" fillId="33" borderId="3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5" borderId="25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41" xfId="0" applyNumberFormat="1" applyFont="1" applyFill="1" applyBorder="1" applyAlignment="1">
      <alignment horizontal="right"/>
    </xf>
    <xf numFmtId="164" fontId="4" fillId="36" borderId="23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164" fontId="4" fillId="0" borderId="43" xfId="0" applyNumberFormat="1" applyFont="1" applyFill="1" applyBorder="1" applyAlignment="1">
      <alignment horizontal="right"/>
    </xf>
    <xf numFmtId="0" fontId="0" fillId="0" borderId="4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5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6" borderId="46" xfId="0" applyNumberFormat="1" applyFont="1" applyFill="1" applyBorder="1" applyAlignment="1">
      <alignment horizontal="right"/>
    </xf>
    <xf numFmtId="164" fontId="4" fillId="35" borderId="43" xfId="0" applyNumberFormat="1" applyFont="1" applyFill="1" applyBorder="1" applyAlignment="1">
      <alignment horizontal="right"/>
    </xf>
    <xf numFmtId="4" fontId="0" fillId="0" borderId="47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5" xfId="0" applyNumberFormat="1" applyFont="1" applyBorder="1" applyAlignment="1">
      <alignment horizontal="righ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0" xfId="0" applyBorder="1" applyAlignment="1">
      <alignment horizontal="left"/>
    </xf>
    <xf numFmtId="164" fontId="12" fillId="0" borderId="51" xfId="0" applyNumberFormat="1" applyFont="1" applyBorder="1" applyAlignment="1">
      <alignment horizontal="right"/>
    </xf>
    <xf numFmtId="164" fontId="8" fillId="0" borderId="49" xfId="0" applyNumberFormat="1" applyFont="1" applyBorder="1" applyAlignment="1">
      <alignment horizontal="right"/>
    </xf>
    <xf numFmtId="164" fontId="4" fillId="35" borderId="52" xfId="0" applyNumberFormat="1" applyFont="1" applyFill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6" borderId="21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7" xfId="0" applyNumberFormat="1" applyFont="1" applyFill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164" fontId="0" fillId="0" borderId="50" xfId="0" applyNumberFormat="1" applyFont="1" applyBorder="1" applyAlignment="1">
      <alignment horizontal="right"/>
    </xf>
    <xf numFmtId="164" fontId="3" fillId="0" borderId="58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164" fontId="12" fillId="0" borderId="61" xfId="0" applyNumberFormat="1" applyFont="1" applyBorder="1" applyAlignment="1">
      <alignment horizontal="right"/>
    </xf>
    <xf numFmtId="164" fontId="4" fillId="35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6" fillId="0" borderId="57" xfId="0" applyNumberFormat="1" applyFont="1" applyBorder="1" applyAlignment="1">
      <alignment horizontal="right"/>
    </xf>
    <xf numFmtId="164" fontId="16" fillId="0" borderId="42" xfId="0" applyNumberFormat="1" applyFont="1" applyBorder="1" applyAlignment="1">
      <alignment horizontal="right"/>
    </xf>
    <xf numFmtId="164" fontId="16" fillId="0" borderId="62" xfId="0" applyNumberFormat="1" applyFont="1" applyFill="1" applyBorder="1" applyAlignment="1">
      <alignment horizontal="right"/>
    </xf>
    <xf numFmtId="164" fontId="3" fillId="34" borderId="62" xfId="0" applyNumberFormat="1" applyFont="1" applyFill="1" applyBorder="1" applyAlignment="1">
      <alignment horizontal="right"/>
    </xf>
    <xf numFmtId="164" fontId="11" fillId="0" borderId="63" xfId="0" applyNumberFormat="1" applyFont="1" applyFill="1" applyBorder="1" applyAlignment="1">
      <alignment horizontal="right"/>
    </xf>
    <xf numFmtId="164" fontId="4" fillId="35" borderId="63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 wrapText="1"/>
    </xf>
    <xf numFmtId="164" fontId="4" fillId="36" borderId="22" xfId="0" applyNumberFormat="1" applyFont="1" applyFill="1" applyBorder="1" applyAlignment="1">
      <alignment horizontal="right"/>
    </xf>
    <xf numFmtId="164" fontId="11" fillId="0" borderId="43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164" fontId="17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4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164" fontId="0" fillId="0" borderId="65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52" xfId="0" applyNumberFormat="1" applyFont="1" applyFill="1" applyBorder="1" applyAlignment="1">
      <alignment horizontal="right"/>
    </xf>
    <xf numFmtId="164" fontId="0" fillId="0" borderId="43" xfId="0" applyNumberFormat="1" applyFont="1" applyFill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6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164" fontId="18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7" fillId="37" borderId="26" xfId="0" applyNumberFormat="1" applyFont="1" applyFill="1" applyBorder="1" applyAlignment="1">
      <alignment horizontal="right"/>
    </xf>
    <xf numFmtId="164" fontId="17" fillId="37" borderId="63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3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4" xfId="0" applyNumberFormat="1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164" fontId="0" fillId="0" borderId="55" xfId="0" applyNumberFormat="1" applyFont="1" applyBorder="1" applyAlignment="1">
      <alignment horizontal="right"/>
    </xf>
    <xf numFmtId="164" fontId="16" fillId="0" borderId="43" xfId="0" applyNumberFormat="1" applyFont="1" applyBorder="1" applyAlignment="1">
      <alignment horizontal="right"/>
    </xf>
    <xf numFmtId="164" fontId="8" fillId="33" borderId="47" xfId="0" applyNumberFormat="1" applyFont="1" applyFill="1" applyBorder="1" applyAlignment="1">
      <alignment horizontal="right"/>
    </xf>
    <xf numFmtId="164" fontId="3" fillId="34" borderId="13" xfId="0" applyNumberFormat="1" applyFont="1" applyFill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7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41" xfId="0" applyNumberFormat="1" applyFill="1" applyBorder="1" applyAlignment="1">
      <alignment horizontal="right"/>
    </xf>
    <xf numFmtId="164" fontId="0" fillId="0" borderId="68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9" xfId="0" applyBorder="1" applyAlignment="1">
      <alignment horizontal="left"/>
    </xf>
    <xf numFmtId="164" fontId="8" fillId="0" borderId="70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164" fontId="53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left"/>
    </xf>
    <xf numFmtId="4" fontId="0" fillId="0" borderId="71" xfId="0" applyNumberFormat="1" applyFont="1" applyFill="1" applyBorder="1" applyAlignment="1">
      <alignment horizontal="left"/>
    </xf>
    <xf numFmtId="164" fontId="11" fillId="0" borderId="71" xfId="0" applyNumberFormat="1" applyFont="1" applyFill="1" applyBorder="1" applyAlignment="1">
      <alignment horizontal="right"/>
    </xf>
    <xf numFmtId="164" fontId="0" fillId="33" borderId="67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4" fontId="4" fillId="0" borderId="21" xfId="0" applyNumberFormat="1" applyFont="1" applyBorder="1" applyAlignment="1">
      <alignment horizontal="left"/>
    </xf>
    <xf numFmtId="4" fontId="0" fillId="0" borderId="40" xfId="0" applyNumberFormat="1" applyFont="1" applyFill="1" applyBorder="1" applyAlignment="1">
      <alignment horizontal="left"/>
    </xf>
    <xf numFmtId="164" fontId="4" fillId="38" borderId="40" xfId="0" applyNumberFormat="1" applyFont="1" applyFill="1" applyBorder="1" applyAlignment="1">
      <alignment horizontal="right"/>
    </xf>
    <xf numFmtId="164" fontId="4" fillId="33" borderId="41" xfId="0" applyNumberFormat="1" applyFont="1" applyFill="1" applyBorder="1" applyAlignment="1">
      <alignment horizontal="right"/>
    </xf>
    <xf numFmtId="164" fontId="4" fillId="38" borderId="62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9" width="13.00390625" style="0" customWidth="1"/>
    <col min="20" max="20" width="8.421875" style="0" customWidth="1"/>
    <col min="21" max="22" width="7.28125" style="0" customWidth="1"/>
  </cols>
  <sheetData>
    <row r="1" spans="1:19" s="1" customFormat="1" ht="19.5" customHeight="1">
      <c r="A1" s="16" t="s">
        <v>103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customHeight="1" thickBot="1">
      <c r="A3" s="15"/>
      <c r="B3" s="15"/>
      <c r="C3" s="15"/>
      <c r="D3" s="18"/>
      <c r="E3" s="19" t="s">
        <v>1</v>
      </c>
      <c r="F3" s="20"/>
      <c r="G3" s="130">
        <v>35979.8</v>
      </c>
      <c r="H3" s="21"/>
      <c r="I3" s="21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>
      <c r="A4" s="15"/>
      <c r="B4" s="15"/>
      <c r="C4" s="15"/>
      <c r="D4" s="18"/>
      <c r="E4" s="22" t="s">
        <v>57</v>
      </c>
      <c r="F4" s="23"/>
      <c r="G4" s="156">
        <v>35547.2</v>
      </c>
      <c r="H4" s="21"/>
      <c r="I4" s="21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" customHeight="1">
      <c r="A5" s="15"/>
      <c r="B5" s="15"/>
      <c r="C5" s="15"/>
      <c r="D5" s="18"/>
      <c r="E5" s="250" t="s">
        <v>58</v>
      </c>
      <c r="F5" s="14"/>
      <c r="G5" s="251">
        <v>20955.8</v>
      </c>
      <c r="H5" s="21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 customHeight="1" thickBot="1">
      <c r="A6" s="15"/>
      <c r="B6" s="15"/>
      <c r="C6" s="15"/>
      <c r="D6" s="18"/>
      <c r="E6" s="28" t="s">
        <v>32</v>
      </c>
      <c r="F6" s="29"/>
      <c r="G6" s="149">
        <f>SUM(G3:G5)</f>
        <v>92482.8</v>
      </c>
      <c r="H6" s="21"/>
      <c r="I6" s="21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" customHeight="1">
      <c r="A7" s="43" t="s">
        <v>30</v>
      </c>
      <c r="B7" s="18"/>
      <c r="C7" s="18"/>
      <c r="D7" s="18"/>
      <c r="E7" s="131"/>
      <c r="F7" s="131"/>
      <c r="G7" s="132"/>
      <c r="H7" s="21"/>
      <c r="I7" s="21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 customHeight="1" thickBot="1">
      <c r="A8" s="18"/>
      <c r="B8" s="18"/>
      <c r="C8" s="18"/>
      <c r="D8" s="18"/>
      <c r="E8" s="18"/>
      <c r="F8" s="18"/>
      <c r="G8" s="25"/>
      <c r="H8" s="21"/>
      <c r="I8" s="21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5" customHeight="1" thickBot="1">
      <c r="A9" s="24" t="s">
        <v>0</v>
      </c>
      <c r="B9" s="26"/>
      <c r="C9" s="26"/>
      <c r="D9" s="26"/>
      <c r="E9" s="26"/>
      <c r="F9" s="26"/>
      <c r="G9" s="52">
        <v>35979.8</v>
      </c>
      <c r="H9" s="148" t="s">
        <v>35</v>
      </c>
      <c r="I9" s="173" t="s">
        <v>36</v>
      </c>
      <c r="J9" s="14"/>
      <c r="K9" s="14"/>
      <c r="L9" s="14"/>
      <c r="M9" s="14"/>
      <c r="N9" s="14"/>
      <c r="O9" s="14"/>
      <c r="P9" s="14"/>
      <c r="Q9" s="14"/>
      <c r="R9" s="18"/>
      <c r="S9" s="18"/>
    </row>
    <row r="10" spans="1:19" ht="15" customHeight="1">
      <c r="A10" s="22" t="s">
        <v>2</v>
      </c>
      <c r="B10" s="23"/>
      <c r="C10" s="23"/>
      <c r="D10" s="23"/>
      <c r="E10" s="23" t="s">
        <v>59</v>
      </c>
      <c r="F10" s="150"/>
      <c r="G10" s="151">
        <v>-35979.8</v>
      </c>
      <c r="H10" s="21"/>
      <c r="I10" s="21"/>
      <c r="J10" s="14"/>
      <c r="K10" s="14"/>
      <c r="L10" s="14"/>
      <c r="M10" s="14"/>
      <c r="N10" s="14"/>
      <c r="O10" s="14"/>
      <c r="P10" s="14"/>
      <c r="Q10" s="14"/>
      <c r="R10" s="18"/>
      <c r="S10" s="18"/>
    </row>
    <row r="11" spans="1:19" ht="15" customHeight="1">
      <c r="A11" s="171" t="s">
        <v>3</v>
      </c>
      <c r="B11" s="153"/>
      <c r="C11" s="153"/>
      <c r="D11" s="153"/>
      <c r="E11" s="153"/>
      <c r="F11" s="154"/>
      <c r="G11" s="172">
        <f>SUM(G9+G10)</f>
        <v>0</v>
      </c>
      <c r="H11" s="21"/>
      <c r="I11" s="21"/>
      <c r="J11" s="14"/>
      <c r="K11" s="14"/>
      <c r="L11" s="14"/>
      <c r="M11" s="14"/>
      <c r="N11" s="14"/>
      <c r="O11" s="14"/>
      <c r="P11" s="14"/>
      <c r="Q11" s="14"/>
      <c r="R11" s="18"/>
      <c r="S11" s="18"/>
    </row>
    <row r="12" spans="1:19" ht="15" customHeight="1">
      <c r="A12" s="167" t="s">
        <v>60</v>
      </c>
      <c r="B12" s="168"/>
      <c r="C12" s="168"/>
      <c r="D12" s="168"/>
      <c r="E12" s="168"/>
      <c r="F12" s="169"/>
      <c r="G12" s="170">
        <v>35547.2</v>
      </c>
      <c r="H12" s="174"/>
      <c r="I12" s="21"/>
      <c r="J12" s="14"/>
      <c r="K12" s="14"/>
      <c r="L12" s="14"/>
      <c r="M12" s="14"/>
      <c r="N12" s="14"/>
      <c r="O12" s="14"/>
      <c r="P12" s="14"/>
      <c r="Q12" s="14"/>
      <c r="R12" s="18"/>
      <c r="S12" s="18"/>
    </row>
    <row r="13" spans="1:19" ht="15" customHeight="1">
      <c r="A13" s="152" t="s">
        <v>61</v>
      </c>
      <c r="B13" s="153"/>
      <c r="C13" s="153"/>
      <c r="D13" s="153"/>
      <c r="E13" s="153"/>
      <c r="F13" s="154"/>
      <c r="G13" s="155">
        <v>-35547.2</v>
      </c>
      <c r="H13" s="21"/>
      <c r="I13" s="21"/>
      <c r="J13" s="14"/>
      <c r="K13" s="14"/>
      <c r="L13" s="14"/>
      <c r="M13" s="14"/>
      <c r="N13" s="14"/>
      <c r="O13" s="14"/>
      <c r="P13" s="14"/>
      <c r="Q13" s="14"/>
      <c r="R13" s="18"/>
      <c r="S13" s="18"/>
    </row>
    <row r="14" spans="1:19" ht="15" customHeight="1">
      <c r="A14" s="189" t="s">
        <v>62</v>
      </c>
      <c r="B14" s="190"/>
      <c r="C14" s="190"/>
      <c r="D14" s="190"/>
      <c r="E14" s="190"/>
      <c r="F14" s="191"/>
      <c r="G14" s="192">
        <v>20955.8</v>
      </c>
      <c r="H14" s="174"/>
      <c r="I14" s="21"/>
      <c r="J14" s="14"/>
      <c r="K14" s="14"/>
      <c r="L14" s="14"/>
      <c r="M14" s="14"/>
      <c r="N14" s="14"/>
      <c r="O14" s="14"/>
      <c r="P14" s="14"/>
      <c r="Q14" s="14"/>
      <c r="R14" s="18"/>
      <c r="S14" s="18"/>
    </row>
    <row r="15" spans="1:19" ht="15" customHeight="1">
      <c r="A15" s="189" t="s">
        <v>63</v>
      </c>
      <c r="B15" s="190"/>
      <c r="C15" s="190"/>
      <c r="D15" s="190"/>
      <c r="E15" s="190"/>
      <c r="F15" s="191"/>
      <c r="G15" s="192">
        <v>-20955.8</v>
      </c>
      <c r="H15" s="174">
        <f>G9+G12+G14</f>
        <v>92482.8</v>
      </c>
      <c r="I15" s="21"/>
      <c r="J15" s="14"/>
      <c r="K15" s="14"/>
      <c r="L15" s="14"/>
      <c r="M15" s="14"/>
      <c r="N15" s="14"/>
      <c r="O15" s="14"/>
      <c r="P15" s="14"/>
      <c r="Q15" s="14"/>
      <c r="R15" s="18"/>
      <c r="S15" s="18"/>
    </row>
    <row r="16" spans="1:19" ht="15" customHeight="1">
      <c r="A16" s="189"/>
      <c r="B16" s="190"/>
      <c r="C16" s="190"/>
      <c r="D16" s="190"/>
      <c r="E16" s="190"/>
      <c r="F16" s="191"/>
      <c r="G16" s="192"/>
      <c r="H16" s="174"/>
      <c r="I16" s="21"/>
      <c r="J16" s="14"/>
      <c r="K16" s="14"/>
      <c r="L16" s="14"/>
      <c r="M16" s="14"/>
      <c r="N16" s="14"/>
      <c r="O16" s="14"/>
      <c r="P16" s="14"/>
      <c r="Q16" s="14"/>
      <c r="R16" s="18"/>
      <c r="S16" s="18"/>
    </row>
    <row r="17" spans="1:19" ht="15" customHeight="1">
      <c r="A17" s="189"/>
      <c r="B17" s="190"/>
      <c r="C17" s="190"/>
      <c r="D17" s="190"/>
      <c r="E17" s="190"/>
      <c r="F17" s="191"/>
      <c r="G17" s="192"/>
      <c r="H17" s="174"/>
      <c r="I17" s="21"/>
      <c r="J17" s="14"/>
      <c r="K17" s="14"/>
      <c r="L17" s="14"/>
      <c r="M17" s="14"/>
      <c r="N17" s="14"/>
      <c r="O17" s="14"/>
      <c r="P17" s="14"/>
      <c r="Q17" s="14"/>
      <c r="R17" s="18"/>
      <c r="S17" s="18"/>
    </row>
    <row r="18" spans="1:19" ht="15" customHeight="1" thickBot="1">
      <c r="A18" s="28" t="s">
        <v>3</v>
      </c>
      <c r="B18" s="29"/>
      <c r="C18" s="29"/>
      <c r="D18" s="29"/>
      <c r="E18" s="29"/>
      <c r="F18" s="30"/>
      <c r="G18" s="138">
        <f>SUM(G11)</f>
        <v>0</v>
      </c>
      <c r="H18" s="174">
        <f>SUM(G9+G12+G14)</f>
        <v>92482.8</v>
      </c>
      <c r="I18" s="148">
        <f>H15+G10+G15+G13</f>
        <v>0</v>
      </c>
      <c r="J18" s="14"/>
      <c r="K18" s="14"/>
      <c r="L18" s="14"/>
      <c r="M18" s="14"/>
      <c r="N18" s="14"/>
      <c r="O18" s="14"/>
      <c r="P18" s="14"/>
      <c r="Q18" s="14"/>
      <c r="R18" s="18"/>
      <c r="S18" s="18"/>
    </row>
    <row r="19" spans="1:19" ht="15" customHeight="1">
      <c r="A19" s="41"/>
      <c r="B19" s="14"/>
      <c r="C19" s="14"/>
      <c r="D19" s="14"/>
      <c r="E19" s="14"/>
      <c r="F19" s="14"/>
      <c r="G19" s="132"/>
      <c r="H19" s="21"/>
      <c r="I19" s="148"/>
      <c r="J19" s="14"/>
      <c r="K19" s="14"/>
      <c r="L19" s="14"/>
      <c r="M19" s="14"/>
      <c r="N19" s="14"/>
      <c r="O19" s="14"/>
      <c r="P19" s="14"/>
      <c r="Q19" s="14"/>
      <c r="R19" s="18"/>
      <c r="S19" s="18"/>
    </row>
    <row r="20" spans="1:19" ht="12" customHeight="1" thickBot="1">
      <c r="A20" s="14"/>
      <c r="B20" s="14"/>
      <c r="C20" s="14"/>
      <c r="D20" s="14"/>
      <c r="E20" s="14"/>
      <c r="F20" s="14"/>
      <c r="G20" s="27"/>
      <c r="H20" s="21" t="s">
        <v>31</v>
      </c>
      <c r="I20" s="21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57.75" customHeight="1" thickBot="1">
      <c r="A21" s="14"/>
      <c r="B21" s="14"/>
      <c r="C21" s="14"/>
      <c r="D21" s="14"/>
      <c r="E21" s="14"/>
      <c r="F21" s="14"/>
      <c r="G21" s="27"/>
      <c r="H21" s="274" t="s">
        <v>97</v>
      </c>
      <c r="I21" s="277"/>
      <c r="J21" s="275"/>
      <c r="K21" s="275"/>
      <c r="L21" s="275"/>
      <c r="M21" s="275"/>
      <c r="N21" s="275"/>
      <c r="O21" s="276"/>
      <c r="P21" s="274" t="s">
        <v>40</v>
      </c>
      <c r="Q21" s="275"/>
      <c r="R21" s="275"/>
      <c r="S21" s="276"/>
    </row>
    <row r="22" spans="1:25" ht="107.25" customHeight="1" thickBot="1">
      <c r="A22" s="3" t="s">
        <v>14</v>
      </c>
      <c r="B22" s="4" t="s">
        <v>4</v>
      </c>
      <c r="C22" s="12" t="s">
        <v>5</v>
      </c>
      <c r="D22" s="5" t="s">
        <v>6</v>
      </c>
      <c r="E22" s="5" t="s">
        <v>7</v>
      </c>
      <c r="F22" s="5" t="s">
        <v>12</v>
      </c>
      <c r="G22" s="74" t="s">
        <v>56</v>
      </c>
      <c r="H22" s="188" t="s">
        <v>102</v>
      </c>
      <c r="I22" s="74" t="s">
        <v>11</v>
      </c>
      <c r="J22" s="204" t="s">
        <v>83</v>
      </c>
      <c r="K22" s="6" t="s">
        <v>11</v>
      </c>
      <c r="L22" s="204" t="s">
        <v>100</v>
      </c>
      <c r="M22" s="6" t="s">
        <v>11</v>
      </c>
      <c r="N22" s="188" t="s">
        <v>101</v>
      </c>
      <c r="O22" s="6" t="s">
        <v>11</v>
      </c>
      <c r="P22" s="73" t="s">
        <v>42</v>
      </c>
      <c r="Q22" s="6" t="s">
        <v>11</v>
      </c>
      <c r="R22" s="204" t="s">
        <v>41</v>
      </c>
      <c r="S22" s="6" t="s">
        <v>11</v>
      </c>
      <c r="Y22" s="2"/>
    </row>
    <row r="23" spans="1:19" ht="14.25" customHeight="1">
      <c r="A23" s="102">
        <v>1</v>
      </c>
      <c r="B23" s="103">
        <v>4357</v>
      </c>
      <c r="C23" s="91"/>
      <c r="D23" s="75"/>
      <c r="E23" s="92" t="s">
        <v>28</v>
      </c>
      <c r="F23" s="93"/>
      <c r="G23" s="134">
        <f>SUM(G28+G27+G26)</f>
        <v>3300</v>
      </c>
      <c r="H23" s="57"/>
      <c r="I23" s="134">
        <f>SUM(I28+I27+I26)</f>
        <v>4834.4</v>
      </c>
      <c r="J23" s="57"/>
      <c r="K23" s="134">
        <f>SUM(K28+K27+K26)</f>
        <v>4834.4</v>
      </c>
      <c r="L23" s="57"/>
      <c r="M23" s="134">
        <f>SUM(M28+M27+M26)</f>
        <v>4834.4</v>
      </c>
      <c r="N23" s="57"/>
      <c r="O23" s="134">
        <f>SUM(O28+O27+O26)</f>
        <v>3331.1</v>
      </c>
      <c r="P23" s="205"/>
      <c r="Q23" s="199"/>
      <c r="R23" s="205"/>
      <c r="S23" s="199"/>
    </row>
    <row r="24" spans="1:19" ht="14.25" customHeight="1">
      <c r="A24" s="82"/>
      <c r="B24" s="72"/>
      <c r="C24" s="72">
        <v>6121</v>
      </c>
      <c r="D24" s="31" t="s">
        <v>33</v>
      </c>
      <c r="E24" s="31" t="s">
        <v>46</v>
      </c>
      <c r="F24" s="83"/>
      <c r="G24" s="146">
        <v>0</v>
      </c>
      <c r="H24" s="55">
        <v>1503.3</v>
      </c>
      <c r="I24" s="124">
        <v>1503.3</v>
      </c>
      <c r="J24" s="55"/>
      <c r="K24" s="124">
        <v>1503.3</v>
      </c>
      <c r="L24" s="55"/>
      <c r="M24" s="124">
        <v>1503.3</v>
      </c>
      <c r="N24" s="55">
        <v>-1503.3</v>
      </c>
      <c r="O24" s="124">
        <v>0</v>
      </c>
      <c r="P24" s="55"/>
      <c r="Q24" s="146"/>
      <c r="R24" s="55"/>
      <c r="S24" s="146"/>
    </row>
    <row r="25" spans="1:19" ht="14.25" customHeight="1">
      <c r="A25" s="89"/>
      <c r="B25" s="90"/>
      <c r="C25" s="106">
        <v>6351</v>
      </c>
      <c r="D25" s="39" t="s">
        <v>64</v>
      </c>
      <c r="E25" s="39" t="s">
        <v>65</v>
      </c>
      <c r="F25" s="79"/>
      <c r="G25" s="218">
        <v>3300</v>
      </c>
      <c r="H25" s="56"/>
      <c r="I25" s="125">
        <v>3300</v>
      </c>
      <c r="J25" s="56"/>
      <c r="K25" s="125">
        <v>3300</v>
      </c>
      <c r="L25" s="56"/>
      <c r="M25" s="125">
        <v>3300</v>
      </c>
      <c r="N25" s="56"/>
      <c r="O25" s="125">
        <v>3300</v>
      </c>
      <c r="P25" s="56"/>
      <c r="Q25" s="217"/>
      <c r="R25" s="56"/>
      <c r="S25" s="217"/>
    </row>
    <row r="26" spans="1:19" ht="14.25" customHeight="1">
      <c r="A26" s="82"/>
      <c r="B26" s="72"/>
      <c r="C26" s="99">
        <v>6121</v>
      </c>
      <c r="D26" s="31"/>
      <c r="E26" s="36" t="s">
        <v>66</v>
      </c>
      <c r="F26" s="83"/>
      <c r="G26" s="160">
        <v>0</v>
      </c>
      <c r="H26" s="163">
        <v>1503.3</v>
      </c>
      <c r="I26" s="160">
        <v>1503.3</v>
      </c>
      <c r="J26" s="163"/>
      <c r="K26" s="160">
        <v>1503.3</v>
      </c>
      <c r="L26" s="163"/>
      <c r="M26" s="160">
        <v>1503.3</v>
      </c>
      <c r="N26" s="163">
        <v>-1503.3</v>
      </c>
      <c r="O26" s="160">
        <v>0</v>
      </c>
      <c r="P26" s="55"/>
      <c r="Q26" s="160"/>
      <c r="R26" s="163"/>
      <c r="S26" s="160"/>
    </row>
    <row r="27" spans="1:19" ht="14.25" customHeight="1">
      <c r="A27" s="95"/>
      <c r="B27" s="106"/>
      <c r="C27" s="96">
        <v>6351</v>
      </c>
      <c r="D27" s="39"/>
      <c r="E27" s="33" t="s">
        <v>13</v>
      </c>
      <c r="F27" s="79"/>
      <c r="G27" s="141">
        <v>3300</v>
      </c>
      <c r="H27" s="53"/>
      <c r="I27" s="141">
        <v>3300</v>
      </c>
      <c r="J27" s="53"/>
      <c r="K27" s="141">
        <v>3300</v>
      </c>
      <c r="L27" s="53"/>
      <c r="M27" s="141">
        <v>3300</v>
      </c>
      <c r="N27" s="53"/>
      <c r="O27" s="141">
        <v>3300</v>
      </c>
      <c r="P27" s="53"/>
      <c r="Q27" s="141"/>
      <c r="R27" s="53"/>
      <c r="S27" s="141"/>
    </row>
    <row r="28" spans="1:19" ht="14.25" customHeight="1" thickBot="1">
      <c r="A28" s="89"/>
      <c r="B28" s="90"/>
      <c r="C28" s="206">
        <v>6130</v>
      </c>
      <c r="D28" s="75"/>
      <c r="E28" s="207" t="s">
        <v>67</v>
      </c>
      <c r="F28" s="93"/>
      <c r="G28" s="224">
        <v>0</v>
      </c>
      <c r="H28" s="224">
        <v>31.1</v>
      </c>
      <c r="I28" s="224">
        <v>31.1</v>
      </c>
      <c r="J28" s="224"/>
      <c r="K28" s="224">
        <v>31.1</v>
      </c>
      <c r="L28" s="224"/>
      <c r="M28" s="224">
        <v>31.1</v>
      </c>
      <c r="N28" s="224"/>
      <c r="O28" s="224">
        <v>31.1</v>
      </c>
      <c r="P28" s="208"/>
      <c r="Q28" s="225"/>
      <c r="R28" s="208"/>
      <c r="S28" s="225"/>
    </row>
    <row r="29" spans="1:19" ht="14.25" customHeight="1">
      <c r="A29" s="102">
        <v>3</v>
      </c>
      <c r="B29" s="103">
        <v>4357</v>
      </c>
      <c r="C29" s="103"/>
      <c r="D29" s="37"/>
      <c r="E29" s="104" t="s">
        <v>26</v>
      </c>
      <c r="F29" s="105"/>
      <c r="G29" s="137">
        <f>SUM(G35+G34)</f>
        <v>8793.8</v>
      </c>
      <c r="H29" s="57"/>
      <c r="I29" s="137">
        <f>SUM(I35+I34)</f>
        <v>23575.3</v>
      </c>
      <c r="J29" s="57"/>
      <c r="K29" s="137">
        <f>SUM(K35+K34)</f>
        <v>23575.3</v>
      </c>
      <c r="L29" s="57"/>
      <c r="M29" s="137">
        <f>SUM(M35+M34)</f>
        <v>23575.3</v>
      </c>
      <c r="N29" s="57"/>
      <c r="O29" s="137">
        <f>SUM(O35+O34)</f>
        <v>25325.3</v>
      </c>
      <c r="P29" s="57"/>
      <c r="Q29" s="182"/>
      <c r="R29" s="57"/>
      <c r="S29" s="182"/>
    </row>
    <row r="30" spans="1:19" ht="14.25" customHeight="1">
      <c r="A30" s="82"/>
      <c r="B30" s="72"/>
      <c r="C30" s="72">
        <v>6121</v>
      </c>
      <c r="D30" s="39" t="s">
        <v>27</v>
      </c>
      <c r="E30" s="121" t="s">
        <v>47</v>
      </c>
      <c r="F30" s="83"/>
      <c r="G30" s="84">
        <v>3693.8</v>
      </c>
      <c r="H30" s="56">
        <v>10336.1</v>
      </c>
      <c r="I30" s="84">
        <v>14029.9</v>
      </c>
      <c r="J30" s="56"/>
      <c r="K30" s="84">
        <v>14029.9</v>
      </c>
      <c r="L30" s="56"/>
      <c r="M30" s="84">
        <v>14029.9</v>
      </c>
      <c r="N30" s="56"/>
      <c r="O30" s="84">
        <v>14029.9</v>
      </c>
      <c r="P30" s="56"/>
      <c r="Q30" s="217"/>
      <c r="R30" s="56"/>
      <c r="S30" s="217"/>
    </row>
    <row r="31" spans="1:19" ht="14.25" customHeight="1">
      <c r="A31" s="95"/>
      <c r="B31" s="106"/>
      <c r="C31" s="72">
        <v>5137</v>
      </c>
      <c r="D31" s="39" t="s">
        <v>27</v>
      </c>
      <c r="E31" s="121" t="s">
        <v>47</v>
      </c>
      <c r="F31" s="83"/>
      <c r="G31" s="84">
        <v>100</v>
      </c>
      <c r="H31" s="56">
        <v>4424</v>
      </c>
      <c r="I31" s="84">
        <v>4524</v>
      </c>
      <c r="J31" s="56"/>
      <c r="K31" s="84">
        <v>4424</v>
      </c>
      <c r="L31" s="56"/>
      <c r="M31" s="84">
        <v>4424</v>
      </c>
      <c r="N31" s="56"/>
      <c r="O31" s="84">
        <v>4424</v>
      </c>
      <c r="P31" s="56"/>
      <c r="Q31" s="217"/>
      <c r="R31" s="56"/>
      <c r="S31" s="217"/>
    </row>
    <row r="32" spans="1:19" ht="14.25" customHeight="1">
      <c r="A32" s="95"/>
      <c r="B32" s="106"/>
      <c r="C32" s="72">
        <v>6121</v>
      </c>
      <c r="D32" s="39" t="s">
        <v>81</v>
      </c>
      <c r="E32" s="121" t="s">
        <v>82</v>
      </c>
      <c r="F32" s="83"/>
      <c r="G32" s="84">
        <v>5000</v>
      </c>
      <c r="H32" s="56">
        <v>21.4</v>
      </c>
      <c r="I32" s="84">
        <v>5021.4</v>
      </c>
      <c r="J32" s="56"/>
      <c r="K32" s="84">
        <v>5021.4</v>
      </c>
      <c r="L32" s="56">
        <v>-5000</v>
      </c>
      <c r="M32" s="84">
        <v>21.4</v>
      </c>
      <c r="N32" s="56"/>
      <c r="O32" s="84">
        <v>21.4</v>
      </c>
      <c r="P32" s="56"/>
      <c r="Q32" s="217"/>
      <c r="R32" s="56"/>
      <c r="S32" s="217"/>
    </row>
    <row r="33" spans="1:19" ht="14.25" customHeight="1">
      <c r="A33" s="95"/>
      <c r="B33" s="106"/>
      <c r="C33" s="72">
        <v>6121</v>
      </c>
      <c r="D33" s="39" t="s">
        <v>99</v>
      </c>
      <c r="E33" s="121" t="s">
        <v>98</v>
      </c>
      <c r="F33" s="83"/>
      <c r="G33" s="84">
        <v>0</v>
      </c>
      <c r="H33" s="56"/>
      <c r="I33" s="84">
        <v>0</v>
      </c>
      <c r="J33" s="56"/>
      <c r="K33" s="84">
        <v>0</v>
      </c>
      <c r="L33" s="56">
        <v>5000</v>
      </c>
      <c r="M33" s="84">
        <v>5000</v>
      </c>
      <c r="N33" s="56">
        <v>1750</v>
      </c>
      <c r="O33" s="84">
        <v>6750</v>
      </c>
      <c r="P33" s="56"/>
      <c r="Q33" s="217"/>
      <c r="R33" s="56"/>
      <c r="S33" s="217"/>
    </row>
    <row r="34" spans="1:19" ht="14.25" customHeight="1">
      <c r="A34" s="95"/>
      <c r="B34" s="106"/>
      <c r="C34" s="99">
        <v>6121</v>
      </c>
      <c r="D34" s="36"/>
      <c r="E34" s="36" t="s">
        <v>66</v>
      </c>
      <c r="F34" s="83"/>
      <c r="G34" s="113">
        <v>8693.8</v>
      </c>
      <c r="H34" s="158">
        <v>10357.5</v>
      </c>
      <c r="I34" s="113">
        <v>19051.3</v>
      </c>
      <c r="J34" s="158"/>
      <c r="K34" s="113">
        <v>19051.3</v>
      </c>
      <c r="L34" s="158"/>
      <c r="M34" s="113">
        <v>19051.3</v>
      </c>
      <c r="N34" s="158">
        <v>1750</v>
      </c>
      <c r="O34" s="113">
        <v>20801.3</v>
      </c>
      <c r="P34" s="76"/>
      <c r="Q34" s="157"/>
      <c r="R34" s="76"/>
      <c r="S34" s="157"/>
    </row>
    <row r="35" spans="1:19" ht="14.25" customHeight="1" thickBot="1">
      <c r="A35" s="85"/>
      <c r="B35" s="86"/>
      <c r="C35" s="87">
        <v>5137</v>
      </c>
      <c r="D35" s="32"/>
      <c r="E35" s="32" t="s">
        <v>75</v>
      </c>
      <c r="F35" s="88"/>
      <c r="G35" s="140">
        <v>100</v>
      </c>
      <c r="H35" s="161">
        <v>4424</v>
      </c>
      <c r="I35" s="140">
        <v>4524</v>
      </c>
      <c r="J35" s="8"/>
      <c r="K35" s="140">
        <v>4524</v>
      </c>
      <c r="L35" s="8"/>
      <c r="M35" s="140">
        <v>4524</v>
      </c>
      <c r="N35" s="8"/>
      <c r="O35" s="140">
        <v>4524</v>
      </c>
      <c r="P35" s="8"/>
      <c r="Q35" s="140"/>
      <c r="R35" s="8"/>
      <c r="S35" s="140"/>
    </row>
    <row r="36" spans="1:19" ht="14.25" customHeight="1">
      <c r="A36" s="95">
        <v>7</v>
      </c>
      <c r="B36" s="96">
        <v>4357</v>
      </c>
      <c r="C36" s="96"/>
      <c r="D36" s="39"/>
      <c r="E36" s="104" t="s">
        <v>68</v>
      </c>
      <c r="F36" s="248"/>
      <c r="G36" s="135">
        <f>SUM(G40+G39)</f>
        <v>1800</v>
      </c>
      <c r="H36" s="53"/>
      <c r="I36" s="135">
        <f>SUM(I40+I39)</f>
        <v>1800</v>
      </c>
      <c r="J36" s="53"/>
      <c r="K36" s="135">
        <f>SUM(K40+K39)</f>
        <v>1800</v>
      </c>
      <c r="L36" s="53"/>
      <c r="M36" s="135">
        <f>SUM(M40+M39)</f>
        <v>1800</v>
      </c>
      <c r="N36" s="53"/>
      <c r="O36" s="135">
        <f>SUM(O40+O39)</f>
        <v>1800</v>
      </c>
      <c r="P36" s="53"/>
      <c r="Q36" s="166"/>
      <c r="R36" s="53"/>
      <c r="S36" s="166"/>
    </row>
    <row r="37" spans="1:19" ht="14.25" customHeight="1">
      <c r="A37" s="82"/>
      <c r="B37" s="72"/>
      <c r="C37" s="72">
        <v>6351</v>
      </c>
      <c r="D37" s="31" t="s">
        <v>95</v>
      </c>
      <c r="E37" s="39" t="s">
        <v>69</v>
      </c>
      <c r="F37" s="84"/>
      <c r="G37" s="84">
        <v>700</v>
      </c>
      <c r="H37" s="55"/>
      <c r="I37" s="84">
        <v>700</v>
      </c>
      <c r="J37" s="55"/>
      <c r="K37" s="84">
        <v>700</v>
      </c>
      <c r="L37" s="55"/>
      <c r="M37" s="84">
        <v>700</v>
      </c>
      <c r="N37" s="55"/>
      <c r="O37" s="84">
        <v>700</v>
      </c>
      <c r="P37" s="55"/>
      <c r="Q37" s="146"/>
      <c r="R37" s="55"/>
      <c r="S37" s="146"/>
    </row>
    <row r="38" spans="1:19" ht="14.25" customHeight="1">
      <c r="A38" s="82"/>
      <c r="B38" s="72"/>
      <c r="C38" s="72">
        <v>5331</v>
      </c>
      <c r="D38" s="31" t="s">
        <v>96</v>
      </c>
      <c r="E38" s="31" t="s">
        <v>70</v>
      </c>
      <c r="F38" s="84"/>
      <c r="G38" s="84">
        <v>1100</v>
      </c>
      <c r="H38" s="55"/>
      <c r="I38" s="84">
        <v>1100</v>
      </c>
      <c r="J38" s="55"/>
      <c r="K38" s="84">
        <v>1100</v>
      </c>
      <c r="L38" s="55"/>
      <c r="M38" s="84">
        <v>1100</v>
      </c>
      <c r="N38" s="55"/>
      <c r="O38" s="84">
        <v>1100</v>
      </c>
      <c r="P38" s="55"/>
      <c r="Q38" s="146"/>
      <c r="R38" s="55"/>
      <c r="S38" s="146"/>
    </row>
    <row r="39" spans="1:19" ht="14.25" customHeight="1">
      <c r="A39" s="95"/>
      <c r="B39" s="106"/>
      <c r="C39" s="91">
        <v>6351</v>
      </c>
      <c r="D39" s="75"/>
      <c r="E39" s="35" t="s">
        <v>13</v>
      </c>
      <c r="F39" s="93"/>
      <c r="G39" s="112">
        <v>700</v>
      </c>
      <c r="H39" s="58"/>
      <c r="I39" s="112">
        <v>700</v>
      </c>
      <c r="J39" s="58"/>
      <c r="K39" s="112">
        <v>700</v>
      </c>
      <c r="L39" s="58"/>
      <c r="M39" s="112">
        <v>700</v>
      </c>
      <c r="N39" s="58"/>
      <c r="O39" s="112">
        <v>700</v>
      </c>
      <c r="P39" s="58"/>
      <c r="Q39" s="200"/>
      <c r="R39" s="58"/>
      <c r="S39" s="200"/>
    </row>
    <row r="40" spans="1:19" ht="14.25" customHeight="1" thickBot="1">
      <c r="A40" s="85"/>
      <c r="B40" s="86"/>
      <c r="C40" s="87">
        <v>5331</v>
      </c>
      <c r="D40" s="32"/>
      <c r="E40" s="32" t="s">
        <v>20</v>
      </c>
      <c r="F40" s="88"/>
      <c r="G40" s="123">
        <v>1100</v>
      </c>
      <c r="H40" s="54"/>
      <c r="I40" s="123">
        <v>1100</v>
      </c>
      <c r="J40" s="54"/>
      <c r="K40" s="123">
        <v>1100</v>
      </c>
      <c r="L40" s="54"/>
      <c r="M40" s="123">
        <v>1100</v>
      </c>
      <c r="N40" s="54"/>
      <c r="O40" s="123">
        <v>1100</v>
      </c>
      <c r="P40" s="54"/>
      <c r="Q40" s="140"/>
      <c r="R40" s="54"/>
      <c r="S40" s="140"/>
    </row>
    <row r="41" spans="1:19" ht="14.25" customHeight="1">
      <c r="A41" s="89">
        <v>9</v>
      </c>
      <c r="B41" s="91">
        <v>4357</v>
      </c>
      <c r="C41" s="91"/>
      <c r="D41" s="37"/>
      <c r="E41" s="92" t="s">
        <v>71</v>
      </c>
      <c r="F41" s="248"/>
      <c r="G41" s="135">
        <f>G44+G45</f>
        <v>900</v>
      </c>
      <c r="H41" s="57"/>
      <c r="I41" s="135">
        <f>I44+I45</f>
        <v>900</v>
      </c>
      <c r="J41" s="57"/>
      <c r="K41" s="135">
        <f>K44+K45</f>
        <v>700</v>
      </c>
      <c r="L41" s="57"/>
      <c r="M41" s="135">
        <f>M44+M45</f>
        <v>700</v>
      </c>
      <c r="N41" s="57"/>
      <c r="O41" s="135">
        <f>O44+O45</f>
        <v>900</v>
      </c>
      <c r="P41" s="57"/>
      <c r="Q41" s="166"/>
      <c r="R41" s="57"/>
      <c r="S41" s="166"/>
    </row>
    <row r="42" spans="1:19" ht="14.25" customHeight="1">
      <c r="A42" s="77"/>
      <c r="B42" s="78"/>
      <c r="C42" s="72">
        <v>6351</v>
      </c>
      <c r="D42" s="39" t="s">
        <v>90</v>
      </c>
      <c r="E42" s="34" t="s">
        <v>72</v>
      </c>
      <c r="F42" s="80"/>
      <c r="G42" s="80">
        <v>600</v>
      </c>
      <c r="H42" s="55"/>
      <c r="I42" s="80">
        <v>600</v>
      </c>
      <c r="J42" s="55">
        <v>-200</v>
      </c>
      <c r="K42" s="80">
        <v>400</v>
      </c>
      <c r="L42" s="55"/>
      <c r="M42" s="80">
        <v>400</v>
      </c>
      <c r="N42" s="55">
        <v>200</v>
      </c>
      <c r="O42" s="80">
        <v>600</v>
      </c>
      <c r="P42" s="55"/>
      <c r="Q42" s="146"/>
      <c r="R42" s="55"/>
      <c r="S42" s="146"/>
    </row>
    <row r="43" spans="1:19" ht="14.25" customHeight="1">
      <c r="A43" s="82"/>
      <c r="B43" s="72"/>
      <c r="C43" s="72">
        <v>6351</v>
      </c>
      <c r="D43" s="31" t="s">
        <v>91</v>
      </c>
      <c r="E43" s="31" t="s">
        <v>73</v>
      </c>
      <c r="F43" s="84"/>
      <c r="G43" s="84">
        <v>300</v>
      </c>
      <c r="H43" s="55"/>
      <c r="I43" s="84">
        <v>300</v>
      </c>
      <c r="J43" s="55"/>
      <c r="K43" s="84">
        <v>300</v>
      </c>
      <c r="L43" s="55"/>
      <c r="M43" s="84">
        <v>300</v>
      </c>
      <c r="N43" s="55"/>
      <c r="O43" s="84">
        <v>300</v>
      </c>
      <c r="P43" s="55"/>
      <c r="Q43" s="146"/>
      <c r="R43" s="55"/>
      <c r="S43" s="146"/>
    </row>
    <row r="44" spans="1:19" ht="14.25" customHeight="1">
      <c r="A44" s="89"/>
      <c r="B44" s="90"/>
      <c r="C44" s="96">
        <v>6351</v>
      </c>
      <c r="D44" s="39"/>
      <c r="E44" s="33" t="s">
        <v>13</v>
      </c>
      <c r="F44" s="79"/>
      <c r="G44" s="193">
        <v>900</v>
      </c>
      <c r="H44" s="162"/>
      <c r="I44" s="193">
        <v>900</v>
      </c>
      <c r="J44" s="162">
        <v>-200</v>
      </c>
      <c r="K44" s="193">
        <v>700</v>
      </c>
      <c r="L44" s="162"/>
      <c r="M44" s="193">
        <v>700</v>
      </c>
      <c r="N44" s="162">
        <v>200</v>
      </c>
      <c r="O44" s="193">
        <v>900</v>
      </c>
      <c r="P44" s="58"/>
      <c r="Q44" s="141"/>
      <c r="R44" s="58"/>
      <c r="S44" s="141"/>
    </row>
    <row r="45" spans="1:19" ht="14.25" customHeight="1" thickBot="1">
      <c r="A45" s="85"/>
      <c r="B45" s="86"/>
      <c r="C45" s="87">
        <v>5331</v>
      </c>
      <c r="D45" s="32"/>
      <c r="E45" s="32" t="s">
        <v>20</v>
      </c>
      <c r="F45" s="88"/>
      <c r="G45" s="123">
        <v>0</v>
      </c>
      <c r="H45" s="53"/>
      <c r="I45" s="123">
        <v>0</v>
      </c>
      <c r="J45" s="53"/>
      <c r="K45" s="123">
        <v>0</v>
      </c>
      <c r="L45" s="53"/>
      <c r="M45" s="123">
        <v>0</v>
      </c>
      <c r="N45" s="53"/>
      <c r="O45" s="123">
        <v>0</v>
      </c>
      <c r="P45" s="54"/>
      <c r="Q45" s="140"/>
      <c r="R45" s="54"/>
      <c r="S45" s="140"/>
    </row>
    <row r="46" spans="1:19" ht="14.25" customHeight="1">
      <c r="A46" s="89">
        <v>10</v>
      </c>
      <c r="B46" s="91">
        <v>4357</v>
      </c>
      <c r="C46" s="91"/>
      <c r="D46" s="37"/>
      <c r="E46" s="92" t="s">
        <v>48</v>
      </c>
      <c r="F46" s="79"/>
      <c r="G46" s="135">
        <f>SUM(G49+G48)</f>
        <v>500</v>
      </c>
      <c r="H46" s="57"/>
      <c r="I46" s="135">
        <f>SUM(I49+I48)</f>
        <v>500</v>
      </c>
      <c r="J46" s="57"/>
      <c r="K46" s="135">
        <f>SUM(K49+K48)</f>
        <v>500</v>
      </c>
      <c r="L46" s="57"/>
      <c r="M46" s="135">
        <f>SUM(M49+M48)</f>
        <v>500</v>
      </c>
      <c r="N46" s="57"/>
      <c r="O46" s="135">
        <f>SUM(O49+O48)</f>
        <v>500</v>
      </c>
      <c r="P46" s="57"/>
      <c r="Q46" s="166"/>
      <c r="R46" s="57"/>
      <c r="S46" s="166"/>
    </row>
    <row r="47" spans="1:19" ht="14.25" customHeight="1">
      <c r="A47" s="77"/>
      <c r="B47" s="78"/>
      <c r="C47" s="72">
        <v>6351</v>
      </c>
      <c r="D47" s="39" t="s">
        <v>94</v>
      </c>
      <c r="E47" s="34" t="s">
        <v>76</v>
      </c>
      <c r="F47" s="79"/>
      <c r="G47" s="80">
        <v>500</v>
      </c>
      <c r="H47" s="55"/>
      <c r="I47" s="80">
        <v>500</v>
      </c>
      <c r="J47" s="55"/>
      <c r="K47" s="80">
        <v>500</v>
      </c>
      <c r="L47" s="55"/>
      <c r="M47" s="80">
        <v>500</v>
      </c>
      <c r="N47" s="55"/>
      <c r="O47" s="80">
        <v>500</v>
      </c>
      <c r="P47" s="55"/>
      <c r="Q47" s="146"/>
      <c r="R47" s="55"/>
      <c r="S47" s="146"/>
    </row>
    <row r="48" spans="1:19" ht="14.25" customHeight="1">
      <c r="A48" s="77"/>
      <c r="B48" s="78"/>
      <c r="C48" s="99">
        <v>6351</v>
      </c>
      <c r="D48" s="31"/>
      <c r="E48" s="36" t="s">
        <v>13</v>
      </c>
      <c r="F48" s="83"/>
      <c r="G48" s="113">
        <v>500</v>
      </c>
      <c r="H48" s="162"/>
      <c r="I48" s="113">
        <v>500</v>
      </c>
      <c r="J48" s="162"/>
      <c r="K48" s="113">
        <v>500</v>
      </c>
      <c r="L48" s="162"/>
      <c r="M48" s="113">
        <v>500</v>
      </c>
      <c r="N48" s="162"/>
      <c r="O48" s="113">
        <v>500</v>
      </c>
      <c r="P48" s="58"/>
      <c r="Q48" s="160"/>
      <c r="R48" s="58"/>
      <c r="S48" s="160"/>
    </row>
    <row r="49" spans="1:19" ht="14.25" customHeight="1" thickBot="1">
      <c r="A49" s="85"/>
      <c r="B49" s="86"/>
      <c r="C49" s="87">
        <v>5331</v>
      </c>
      <c r="D49" s="32"/>
      <c r="E49" s="32" t="s">
        <v>20</v>
      </c>
      <c r="F49" s="88"/>
      <c r="G49" s="123">
        <v>0</v>
      </c>
      <c r="H49" s="53"/>
      <c r="I49" s="123">
        <v>0</v>
      </c>
      <c r="J49" s="53"/>
      <c r="K49" s="123">
        <v>0</v>
      </c>
      <c r="L49" s="53"/>
      <c r="M49" s="123">
        <v>0</v>
      </c>
      <c r="N49" s="53"/>
      <c r="O49" s="123">
        <v>0</v>
      </c>
      <c r="P49" s="54"/>
      <c r="Q49" s="140"/>
      <c r="R49" s="54"/>
      <c r="S49" s="140"/>
    </row>
    <row r="50" spans="1:19" ht="14.25" customHeight="1">
      <c r="A50" s="89">
        <v>11</v>
      </c>
      <c r="B50" s="91">
        <v>4357</v>
      </c>
      <c r="C50" s="91"/>
      <c r="D50" s="37"/>
      <c r="E50" s="92" t="s">
        <v>49</v>
      </c>
      <c r="F50" s="248">
        <v>20955.8</v>
      </c>
      <c r="G50" s="135">
        <v>0</v>
      </c>
      <c r="H50" s="57"/>
      <c r="I50" s="135">
        <f>SUM(I54+I53)</f>
        <v>20955.8</v>
      </c>
      <c r="J50" s="57"/>
      <c r="K50" s="135">
        <f>SUM(K54+K53)</f>
        <v>21155.8</v>
      </c>
      <c r="L50" s="57"/>
      <c r="M50" s="135">
        <f>SUM(M54+M53)</f>
        <v>21155.8</v>
      </c>
      <c r="N50" s="57"/>
      <c r="O50" s="135">
        <f>SUM(O54+O53)</f>
        <v>23530.6</v>
      </c>
      <c r="P50" s="57"/>
      <c r="Q50" s="166"/>
      <c r="R50" s="57"/>
      <c r="S50" s="166"/>
    </row>
    <row r="51" spans="1:19" ht="14.25" customHeight="1">
      <c r="A51" s="77"/>
      <c r="B51" s="78"/>
      <c r="C51" s="72">
        <v>6121</v>
      </c>
      <c r="D51" s="39" t="s">
        <v>55</v>
      </c>
      <c r="E51" s="34" t="s">
        <v>89</v>
      </c>
      <c r="F51" s="80">
        <v>20955.8</v>
      </c>
      <c r="G51" s="80">
        <v>0</v>
      </c>
      <c r="H51" s="55">
        <v>20955.8</v>
      </c>
      <c r="I51" s="80">
        <v>20955.8</v>
      </c>
      <c r="J51" s="55">
        <v>200</v>
      </c>
      <c r="K51" s="80">
        <v>21155.8</v>
      </c>
      <c r="L51" s="55"/>
      <c r="M51" s="80">
        <v>21155.8</v>
      </c>
      <c r="N51" s="55"/>
      <c r="O51" s="80">
        <v>21155.8</v>
      </c>
      <c r="P51" s="55"/>
      <c r="Q51" s="146"/>
      <c r="R51" s="55"/>
      <c r="S51" s="146"/>
    </row>
    <row r="52" spans="1:19" ht="14.25" customHeight="1">
      <c r="A52" s="77"/>
      <c r="B52" s="78"/>
      <c r="C52" s="72">
        <v>5137</v>
      </c>
      <c r="D52" s="39" t="s">
        <v>55</v>
      </c>
      <c r="E52" s="34" t="s">
        <v>89</v>
      </c>
      <c r="F52" s="80"/>
      <c r="G52" s="80">
        <v>0</v>
      </c>
      <c r="H52" s="53"/>
      <c r="I52" s="80">
        <v>0</v>
      </c>
      <c r="J52" s="53"/>
      <c r="K52" s="80">
        <v>0</v>
      </c>
      <c r="L52" s="53"/>
      <c r="M52" s="80">
        <v>0</v>
      </c>
      <c r="N52" s="53">
        <v>2374.8</v>
      </c>
      <c r="O52" s="80">
        <v>2374.8</v>
      </c>
      <c r="P52" s="53"/>
      <c r="Q52" s="146"/>
      <c r="R52" s="53"/>
      <c r="S52" s="146"/>
    </row>
    <row r="53" spans="1:19" ht="14.25" customHeight="1">
      <c r="A53" s="82"/>
      <c r="B53" s="72"/>
      <c r="C53" s="99">
        <v>6121</v>
      </c>
      <c r="D53" s="31"/>
      <c r="E53" s="36" t="s">
        <v>66</v>
      </c>
      <c r="F53" s="83"/>
      <c r="G53" s="113">
        <v>0</v>
      </c>
      <c r="H53" s="162">
        <v>20955.8</v>
      </c>
      <c r="I53" s="113">
        <v>20955.8</v>
      </c>
      <c r="J53" s="162">
        <v>200</v>
      </c>
      <c r="K53" s="113">
        <v>21155.8</v>
      </c>
      <c r="L53" s="162"/>
      <c r="M53" s="113">
        <v>21155.8</v>
      </c>
      <c r="N53" s="162"/>
      <c r="O53" s="113">
        <v>21155.8</v>
      </c>
      <c r="P53" s="53"/>
      <c r="Q53" s="160"/>
      <c r="R53" s="53"/>
      <c r="S53" s="160"/>
    </row>
    <row r="54" spans="1:19" ht="14.25" customHeight="1" thickBot="1">
      <c r="A54" s="85"/>
      <c r="B54" s="86"/>
      <c r="C54" s="87">
        <v>5137</v>
      </c>
      <c r="D54" s="32"/>
      <c r="E54" s="32" t="s">
        <v>75</v>
      </c>
      <c r="F54" s="88"/>
      <c r="G54" s="123">
        <v>0</v>
      </c>
      <c r="H54" s="53"/>
      <c r="I54" s="123">
        <v>0</v>
      </c>
      <c r="J54" s="53"/>
      <c r="K54" s="123">
        <v>0</v>
      </c>
      <c r="L54" s="53"/>
      <c r="M54" s="123">
        <v>0</v>
      </c>
      <c r="N54" s="161">
        <v>2374.8</v>
      </c>
      <c r="O54" s="123">
        <v>2374.8</v>
      </c>
      <c r="P54" s="54"/>
      <c r="Q54" s="140"/>
      <c r="R54" s="54"/>
      <c r="S54" s="140"/>
    </row>
    <row r="55" spans="1:19" ht="14.25" customHeight="1">
      <c r="A55" s="102">
        <v>13</v>
      </c>
      <c r="B55" s="103">
        <v>4357</v>
      </c>
      <c r="C55" s="103"/>
      <c r="D55" s="37"/>
      <c r="E55" s="104" t="s">
        <v>51</v>
      </c>
      <c r="F55" s="105"/>
      <c r="G55" s="137">
        <f>SUM(G58+G57)</f>
        <v>0</v>
      </c>
      <c r="H55" s="57"/>
      <c r="I55" s="137">
        <f>SUM(I58+I57)</f>
        <v>6468</v>
      </c>
      <c r="J55" s="57"/>
      <c r="K55" s="137">
        <f>SUM(K58+K57)</f>
        <v>6468</v>
      </c>
      <c r="L55" s="57"/>
      <c r="M55" s="137">
        <f>SUM(M58+M57)</f>
        <v>6468</v>
      </c>
      <c r="N55" s="57"/>
      <c r="O55" s="137">
        <f>SUM(O58+O57)</f>
        <v>6468</v>
      </c>
      <c r="P55" s="57"/>
      <c r="Q55" s="182"/>
      <c r="R55" s="57"/>
      <c r="S55" s="182"/>
    </row>
    <row r="56" spans="1:19" ht="14.25" customHeight="1">
      <c r="A56" s="77"/>
      <c r="B56" s="78"/>
      <c r="C56" s="72">
        <v>6121</v>
      </c>
      <c r="D56" s="39" t="s">
        <v>34</v>
      </c>
      <c r="E56" s="121" t="s">
        <v>74</v>
      </c>
      <c r="F56" s="83"/>
      <c r="G56" s="94">
        <v>0</v>
      </c>
      <c r="H56" s="53">
        <v>6468</v>
      </c>
      <c r="I56" s="94">
        <v>6468</v>
      </c>
      <c r="J56" s="53"/>
      <c r="K56" s="94">
        <v>6468</v>
      </c>
      <c r="L56" s="53"/>
      <c r="M56" s="94">
        <v>6468</v>
      </c>
      <c r="N56" s="53"/>
      <c r="O56" s="94">
        <v>6468</v>
      </c>
      <c r="P56" s="53"/>
      <c r="Q56" s="218"/>
      <c r="R56" s="53"/>
      <c r="S56" s="218"/>
    </row>
    <row r="57" spans="1:19" ht="14.25" customHeight="1">
      <c r="A57" s="77"/>
      <c r="B57" s="78"/>
      <c r="C57" s="99">
        <v>6121</v>
      </c>
      <c r="D57" s="31"/>
      <c r="E57" s="36" t="s">
        <v>66</v>
      </c>
      <c r="F57" s="83"/>
      <c r="G57" s="113">
        <v>0</v>
      </c>
      <c r="H57" s="162">
        <v>6468</v>
      </c>
      <c r="I57" s="113">
        <v>6468</v>
      </c>
      <c r="J57" s="162"/>
      <c r="K57" s="113">
        <v>6468</v>
      </c>
      <c r="L57" s="162"/>
      <c r="M57" s="113">
        <v>6468</v>
      </c>
      <c r="N57" s="162"/>
      <c r="O57" s="113">
        <v>6468</v>
      </c>
      <c r="P57" s="53"/>
      <c r="Q57" s="160"/>
      <c r="R57" s="53"/>
      <c r="S57" s="160"/>
    </row>
    <row r="58" spans="1:19" ht="14.25" customHeight="1" thickBot="1">
      <c r="A58" s="85"/>
      <c r="B58" s="86"/>
      <c r="C58" s="87">
        <v>5137</v>
      </c>
      <c r="D58" s="38"/>
      <c r="E58" s="32" t="s">
        <v>75</v>
      </c>
      <c r="F58" s="88"/>
      <c r="G58" s="123">
        <v>0</v>
      </c>
      <c r="H58" s="54"/>
      <c r="I58" s="123">
        <v>0</v>
      </c>
      <c r="J58" s="54"/>
      <c r="K58" s="123">
        <v>0</v>
      </c>
      <c r="L58" s="54"/>
      <c r="M58" s="123">
        <v>0</v>
      </c>
      <c r="N58" s="54"/>
      <c r="O58" s="123">
        <v>0</v>
      </c>
      <c r="P58" s="54"/>
      <c r="Q58" s="140"/>
      <c r="R58" s="54"/>
      <c r="S58" s="140"/>
    </row>
    <row r="59" spans="1:19" ht="14.25" customHeight="1">
      <c r="A59" s="95">
        <v>15</v>
      </c>
      <c r="B59" s="96">
        <v>4357</v>
      </c>
      <c r="C59" s="96"/>
      <c r="D59" s="33"/>
      <c r="E59" s="97" t="s">
        <v>24</v>
      </c>
      <c r="F59" s="39"/>
      <c r="G59" s="136">
        <f>SUM(G63+G62)</f>
        <v>0</v>
      </c>
      <c r="H59" s="53"/>
      <c r="I59" s="136">
        <f>SUM(I63+I62)</f>
        <v>1859.6</v>
      </c>
      <c r="J59" s="53"/>
      <c r="K59" s="136">
        <f>SUM(K63+K62)</f>
        <v>1859.6</v>
      </c>
      <c r="L59" s="53"/>
      <c r="M59" s="136">
        <f>SUM(M63+M62)</f>
        <v>1859.6</v>
      </c>
      <c r="N59" s="53"/>
      <c r="O59" s="136">
        <f>SUM(O63+O62)</f>
        <v>1859.6</v>
      </c>
      <c r="P59" s="53"/>
      <c r="Q59" s="201"/>
      <c r="R59" s="53"/>
      <c r="S59" s="201"/>
    </row>
    <row r="60" spans="1:19" ht="14.25" customHeight="1">
      <c r="A60" s="82"/>
      <c r="B60" s="72"/>
      <c r="C60" s="72">
        <v>6121</v>
      </c>
      <c r="D60" s="31" t="s">
        <v>25</v>
      </c>
      <c r="E60" s="31" t="s">
        <v>50</v>
      </c>
      <c r="F60" s="101"/>
      <c r="G60" s="84">
        <v>0</v>
      </c>
      <c r="H60" s="53">
        <v>814.1</v>
      </c>
      <c r="I60" s="84">
        <v>814.1</v>
      </c>
      <c r="J60" s="53"/>
      <c r="K60" s="84">
        <v>814.1</v>
      </c>
      <c r="L60" s="53"/>
      <c r="M60" s="84">
        <v>814.1</v>
      </c>
      <c r="N60" s="53"/>
      <c r="O60" s="84">
        <v>814.1</v>
      </c>
      <c r="P60" s="53"/>
      <c r="Q60" s="218"/>
      <c r="R60" s="53"/>
      <c r="S60" s="218"/>
    </row>
    <row r="61" spans="1:19" ht="14.25" customHeight="1">
      <c r="A61" s="82"/>
      <c r="B61" s="72"/>
      <c r="C61" s="72">
        <v>5331</v>
      </c>
      <c r="D61" s="31" t="s">
        <v>84</v>
      </c>
      <c r="E61" s="31" t="s">
        <v>85</v>
      </c>
      <c r="F61" s="101"/>
      <c r="G61" s="84">
        <v>0</v>
      </c>
      <c r="H61" s="55">
        <v>1045.5</v>
      </c>
      <c r="I61" s="84">
        <v>1045.5</v>
      </c>
      <c r="J61" s="55"/>
      <c r="K61" s="84">
        <v>1045.5</v>
      </c>
      <c r="L61" s="55"/>
      <c r="M61" s="84">
        <v>1045.5</v>
      </c>
      <c r="N61" s="55"/>
      <c r="O61" s="84">
        <v>1045.5</v>
      </c>
      <c r="P61" s="55"/>
      <c r="Q61" s="146"/>
      <c r="R61" s="55"/>
      <c r="S61" s="146"/>
    </row>
    <row r="62" spans="1:19" ht="13.5" customHeight="1">
      <c r="A62" s="209"/>
      <c r="B62" s="91"/>
      <c r="C62" s="96">
        <v>6121</v>
      </c>
      <c r="D62" s="39"/>
      <c r="E62" s="33" t="s">
        <v>66</v>
      </c>
      <c r="F62" s="210"/>
      <c r="G62" s="193">
        <v>0</v>
      </c>
      <c r="H62" s="165">
        <v>814.1</v>
      </c>
      <c r="I62" s="193">
        <v>814.1</v>
      </c>
      <c r="J62" s="165"/>
      <c r="K62" s="193">
        <v>814.1</v>
      </c>
      <c r="L62" s="165"/>
      <c r="M62" s="193">
        <v>814.1</v>
      </c>
      <c r="N62" s="165"/>
      <c r="O62" s="193">
        <v>814.1</v>
      </c>
      <c r="P62" s="165"/>
      <c r="Q62" s="141"/>
      <c r="R62" s="165"/>
      <c r="S62" s="141"/>
    </row>
    <row r="63" spans="1:19" ht="14.25" customHeight="1" thickBot="1">
      <c r="A63" s="100"/>
      <c r="B63" s="87"/>
      <c r="C63" s="87">
        <v>5331</v>
      </c>
      <c r="D63" s="32"/>
      <c r="E63" s="32" t="s">
        <v>20</v>
      </c>
      <c r="F63" s="38"/>
      <c r="G63" s="159">
        <v>0</v>
      </c>
      <c r="H63" s="161">
        <v>1045.5</v>
      </c>
      <c r="I63" s="159">
        <v>1045.5</v>
      </c>
      <c r="J63" s="54"/>
      <c r="K63" s="159">
        <v>1045.5</v>
      </c>
      <c r="L63" s="54"/>
      <c r="M63" s="159">
        <v>1045.5</v>
      </c>
      <c r="N63" s="54"/>
      <c r="O63" s="159">
        <v>1045.5</v>
      </c>
      <c r="P63" s="54"/>
      <c r="Q63" s="202"/>
      <c r="R63" s="54"/>
      <c r="S63" s="202"/>
    </row>
    <row r="64" spans="1:19" ht="14.25" customHeight="1">
      <c r="A64" s="117">
        <v>19</v>
      </c>
      <c r="B64" s="118">
        <v>4357</v>
      </c>
      <c r="C64" s="119"/>
      <c r="D64" s="139"/>
      <c r="E64" s="143" t="s">
        <v>17</v>
      </c>
      <c r="F64" s="142"/>
      <c r="G64" s="133">
        <f>SUM(G67+G66)</f>
        <v>448</v>
      </c>
      <c r="H64" s="53"/>
      <c r="I64" s="133">
        <f>SUM(I67+I66)</f>
        <v>448</v>
      </c>
      <c r="J64" s="53"/>
      <c r="K64" s="133">
        <f>SUM(K67+K66)</f>
        <v>448</v>
      </c>
      <c r="L64" s="53"/>
      <c r="M64" s="133">
        <f>SUM(M67+M66)</f>
        <v>448</v>
      </c>
      <c r="N64" s="53"/>
      <c r="O64" s="133">
        <f>SUM(O67+O66)</f>
        <v>448</v>
      </c>
      <c r="P64" s="53"/>
      <c r="Q64" s="203"/>
      <c r="R64" s="53"/>
      <c r="S64" s="203"/>
    </row>
    <row r="65" spans="1:19" ht="14.25" customHeight="1">
      <c r="A65" s="82"/>
      <c r="B65" s="72"/>
      <c r="C65" s="220">
        <v>6351</v>
      </c>
      <c r="D65" s="31" t="s">
        <v>92</v>
      </c>
      <c r="E65" s="221" t="s">
        <v>77</v>
      </c>
      <c r="F65" s="83"/>
      <c r="G65" s="84">
        <v>448</v>
      </c>
      <c r="H65" s="55"/>
      <c r="I65" s="84">
        <v>448</v>
      </c>
      <c r="J65" s="55"/>
      <c r="K65" s="84">
        <v>448</v>
      </c>
      <c r="L65" s="55"/>
      <c r="M65" s="84">
        <v>448</v>
      </c>
      <c r="N65" s="55"/>
      <c r="O65" s="84">
        <v>448</v>
      </c>
      <c r="P65" s="222"/>
      <c r="Q65" s="146"/>
      <c r="R65" s="55"/>
      <c r="S65" s="146"/>
    </row>
    <row r="66" spans="1:19" ht="14.25" customHeight="1">
      <c r="A66" s="77"/>
      <c r="B66" s="78"/>
      <c r="C66" s="99">
        <v>6351</v>
      </c>
      <c r="D66" s="36"/>
      <c r="E66" s="36" t="s">
        <v>13</v>
      </c>
      <c r="F66" s="83"/>
      <c r="G66" s="113">
        <v>448</v>
      </c>
      <c r="H66" s="165"/>
      <c r="I66" s="113">
        <v>448</v>
      </c>
      <c r="J66" s="165"/>
      <c r="K66" s="113">
        <v>448</v>
      </c>
      <c r="L66" s="165"/>
      <c r="M66" s="113">
        <v>448</v>
      </c>
      <c r="N66" s="165"/>
      <c r="O66" s="113">
        <v>448</v>
      </c>
      <c r="P66" s="162"/>
      <c r="Q66" s="160"/>
      <c r="R66" s="162"/>
      <c r="S66" s="160"/>
    </row>
    <row r="67" spans="1:19" ht="14.25" customHeight="1" thickBot="1">
      <c r="A67" s="85"/>
      <c r="B67" s="86"/>
      <c r="C67" s="87">
        <v>5331</v>
      </c>
      <c r="D67" s="32"/>
      <c r="E67" s="32" t="s">
        <v>20</v>
      </c>
      <c r="F67" s="88"/>
      <c r="G67" s="123">
        <v>0</v>
      </c>
      <c r="H67" s="161"/>
      <c r="I67" s="123">
        <v>0</v>
      </c>
      <c r="J67" s="161"/>
      <c r="K67" s="123">
        <v>0</v>
      </c>
      <c r="L67" s="161"/>
      <c r="M67" s="123">
        <v>0</v>
      </c>
      <c r="N67" s="161"/>
      <c r="O67" s="123">
        <v>0</v>
      </c>
      <c r="P67" s="54"/>
      <c r="Q67" s="140"/>
      <c r="R67" s="54"/>
      <c r="S67" s="140"/>
    </row>
    <row r="68" spans="1:19" ht="14.25" customHeight="1">
      <c r="A68" s="95">
        <v>27</v>
      </c>
      <c r="B68" s="96">
        <v>4357</v>
      </c>
      <c r="C68" s="96"/>
      <c r="D68" s="33"/>
      <c r="E68" s="97" t="s">
        <v>23</v>
      </c>
      <c r="F68" s="248"/>
      <c r="G68" s="135">
        <f>SUM(G73+G72)</f>
        <v>1852</v>
      </c>
      <c r="H68" s="57"/>
      <c r="I68" s="135">
        <f>SUM(I73+I72)</f>
        <v>10682.6</v>
      </c>
      <c r="J68" s="57"/>
      <c r="K68" s="135">
        <f>SUM(K73+K72)</f>
        <v>10682.6</v>
      </c>
      <c r="L68" s="57"/>
      <c r="M68" s="135">
        <f>SUM(M73+M72)</f>
        <v>10682.6</v>
      </c>
      <c r="N68" s="57"/>
      <c r="O68" s="135">
        <f>SUM(O73+O72)</f>
        <v>10682.6</v>
      </c>
      <c r="P68" s="57"/>
      <c r="Q68" s="166"/>
      <c r="R68" s="57"/>
      <c r="S68" s="166"/>
    </row>
    <row r="69" spans="1:19" ht="14.25" customHeight="1">
      <c r="A69" s="82"/>
      <c r="B69" s="72"/>
      <c r="C69" s="72">
        <v>6351</v>
      </c>
      <c r="D69" s="145" t="s">
        <v>22</v>
      </c>
      <c r="E69" s="98" t="s">
        <v>45</v>
      </c>
      <c r="F69" s="249"/>
      <c r="G69" s="84">
        <v>0</v>
      </c>
      <c r="H69" s="55">
        <v>8738</v>
      </c>
      <c r="I69" s="84">
        <v>8738</v>
      </c>
      <c r="J69" s="55"/>
      <c r="K69" s="84">
        <v>8738</v>
      </c>
      <c r="L69" s="55"/>
      <c r="M69" s="84">
        <v>8738</v>
      </c>
      <c r="N69" s="55"/>
      <c r="O69" s="84">
        <v>8738</v>
      </c>
      <c r="P69" s="55"/>
      <c r="Q69" s="219"/>
      <c r="R69" s="55"/>
      <c r="S69" s="219"/>
    </row>
    <row r="70" spans="1:19" ht="14.25" customHeight="1">
      <c r="A70" s="82"/>
      <c r="B70" s="72"/>
      <c r="C70" s="72">
        <v>5331</v>
      </c>
      <c r="D70" s="145" t="s">
        <v>22</v>
      </c>
      <c r="E70" s="98" t="s">
        <v>45</v>
      </c>
      <c r="F70" s="223"/>
      <c r="G70" s="84">
        <v>0</v>
      </c>
      <c r="H70" s="55">
        <v>92.6</v>
      </c>
      <c r="I70" s="84">
        <v>92.6</v>
      </c>
      <c r="J70" s="55"/>
      <c r="K70" s="84">
        <v>92.6</v>
      </c>
      <c r="L70" s="55"/>
      <c r="M70" s="84">
        <v>92.6</v>
      </c>
      <c r="N70" s="55"/>
      <c r="O70" s="84">
        <v>92.6</v>
      </c>
      <c r="P70" s="55"/>
      <c r="Q70" s="219"/>
      <c r="R70" s="55"/>
      <c r="S70" s="219"/>
    </row>
    <row r="71" spans="1:19" ht="14.25" customHeight="1">
      <c r="A71" s="82"/>
      <c r="B71" s="72"/>
      <c r="C71" s="72">
        <v>6351</v>
      </c>
      <c r="D71" s="228" t="s">
        <v>93</v>
      </c>
      <c r="E71" s="98" t="s">
        <v>78</v>
      </c>
      <c r="F71" s="223"/>
      <c r="G71" s="84">
        <v>1852</v>
      </c>
      <c r="H71" s="55"/>
      <c r="I71" s="84">
        <v>1852</v>
      </c>
      <c r="J71" s="55"/>
      <c r="K71" s="84">
        <v>1852</v>
      </c>
      <c r="L71" s="55"/>
      <c r="M71" s="84">
        <v>1852</v>
      </c>
      <c r="N71" s="55"/>
      <c r="O71" s="84">
        <v>1852</v>
      </c>
      <c r="P71" s="55"/>
      <c r="Q71" s="219"/>
      <c r="R71" s="55"/>
      <c r="S71" s="219"/>
    </row>
    <row r="72" spans="1:19" ht="14.25" customHeight="1">
      <c r="A72" s="164"/>
      <c r="B72" s="99"/>
      <c r="C72" s="99">
        <v>6351</v>
      </c>
      <c r="D72" s="31"/>
      <c r="E72" s="36" t="s">
        <v>13</v>
      </c>
      <c r="F72" s="223"/>
      <c r="G72" s="113">
        <v>1852</v>
      </c>
      <c r="H72" s="227">
        <v>8738</v>
      </c>
      <c r="I72" s="113">
        <v>10590</v>
      </c>
      <c r="J72" s="227"/>
      <c r="K72" s="113">
        <v>10590</v>
      </c>
      <c r="L72" s="227"/>
      <c r="M72" s="113">
        <v>10590</v>
      </c>
      <c r="N72" s="227"/>
      <c r="O72" s="113">
        <v>10590</v>
      </c>
      <c r="P72" s="55"/>
      <c r="Q72" s="160"/>
      <c r="R72" s="55"/>
      <c r="S72" s="160"/>
    </row>
    <row r="73" spans="1:19" ht="14.25" customHeight="1" thickBot="1">
      <c r="A73" s="100"/>
      <c r="B73" s="87"/>
      <c r="C73" s="87">
        <v>5331</v>
      </c>
      <c r="D73" s="32"/>
      <c r="E73" s="32" t="s">
        <v>20</v>
      </c>
      <c r="F73" s="32"/>
      <c r="G73" s="123">
        <v>0</v>
      </c>
      <c r="H73" s="161">
        <v>92.6</v>
      </c>
      <c r="I73" s="123">
        <v>92.6</v>
      </c>
      <c r="J73" s="161"/>
      <c r="K73" s="123">
        <v>92.6</v>
      </c>
      <c r="L73" s="161"/>
      <c r="M73" s="123">
        <v>92.6</v>
      </c>
      <c r="N73" s="161"/>
      <c r="O73" s="123">
        <v>92.6</v>
      </c>
      <c r="P73" s="54"/>
      <c r="Q73" s="140"/>
      <c r="R73" s="54"/>
      <c r="S73" s="140"/>
    </row>
    <row r="74" spans="1:19" ht="14.25" customHeight="1">
      <c r="A74" s="102">
        <v>28</v>
      </c>
      <c r="B74" s="103">
        <v>4357</v>
      </c>
      <c r="C74" s="103"/>
      <c r="D74" s="37"/>
      <c r="E74" s="104" t="s">
        <v>52</v>
      </c>
      <c r="F74" s="105"/>
      <c r="G74" s="137">
        <f>SUM(G78+G77)</f>
        <v>18386</v>
      </c>
      <c r="H74" s="57"/>
      <c r="I74" s="137">
        <f>SUM(I78+I77)</f>
        <v>20459.1</v>
      </c>
      <c r="J74" s="57"/>
      <c r="K74" s="137">
        <f>SUM(K78+K77)</f>
        <v>20459.1</v>
      </c>
      <c r="L74" s="57"/>
      <c r="M74" s="137">
        <f>SUM(M78+M77)</f>
        <v>20459.1</v>
      </c>
      <c r="N74" s="57"/>
      <c r="O74" s="137">
        <f>SUM(O78+O77)</f>
        <v>17637.6</v>
      </c>
      <c r="P74" s="57"/>
      <c r="Q74" s="182"/>
      <c r="R74" s="57"/>
      <c r="S74" s="182"/>
    </row>
    <row r="75" spans="1:19" ht="27" customHeight="1">
      <c r="A75" s="82"/>
      <c r="B75" s="72"/>
      <c r="C75" s="144">
        <v>6121</v>
      </c>
      <c r="D75" s="252" t="s">
        <v>79</v>
      </c>
      <c r="E75" s="230" t="s">
        <v>80</v>
      </c>
      <c r="F75" s="79"/>
      <c r="G75" s="80">
        <v>18386</v>
      </c>
      <c r="H75" s="53">
        <v>1873.1</v>
      </c>
      <c r="I75" s="80">
        <v>20259.1</v>
      </c>
      <c r="J75" s="53"/>
      <c r="K75" s="80">
        <v>20259.1</v>
      </c>
      <c r="L75" s="53"/>
      <c r="M75" s="80">
        <v>20259.1</v>
      </c>
      <c r="N75" s="53">
        <v>-2821.5</v>
      </c>
      <c r="O75" s="80">
        <v>17437.6</v>
      </c>
      <c r="P75" s="53"/>
      <c r="Q75" s="218"/>
      <c r="R75" s="53"/>
      <c r="S75" s="218"/>
    </row>
    <row r="76" spans="1:19" ht="27" customHeight="1">
      <c r="A76" s="89"/>
      <c r="B76" s="90"/>
      <c r="C76" s="147">
        <v>6351</v>
      </c>
      <c r="D76" s="229" t="s">
        <v>86</v>
      </c>
      <c r="E76" s="230" t="s">
        <v>87</v>
      </c>
      <c r="F76" s="79"/>
      <c r="G76" s="80">
        <v>200</v>
      </c>
      <c r="H76" s="53">
        <v>200</v>
      </c>
      <c r="I76" s="80">
        <v>200</v>
      </c>
      <c r="J76" s="53"/>
      <c r="K76" s="80">
        <v>200</v>
      </c>
      <c r="L76" s="53"/>
      <c r="M76" s="80">
        <v>200</v>
      </c>
      <c r="N76" s="53"/>
      <c r="O76" s="80">
        <v>200</v>
      </c>
      <c r="P76" s="53"/>
      <c r="Q76" s="218"/>
      <c r="R76" s="53"/>
      <c r="S76" s="218"/>
    </row>
    <row r="77" spans="1:19" ht="14.25" customHeight="1">
      <c r="A77" s="82"/>
      <c r="B77" s="78"/>
      <c r="C77" s="99">
        <v>6121</v>
      </c>
      <c r="D77" s="31"/>
      <c r="E77" s="36" t="s">
        <v>66</v>
      </c>
      <c r="F77" s="81"/>
      <c r="G77" s="111">
        <v>18386</v>
      </c>
      <c r="H77" s="163">
        <v>1873.1</v>
      </c>
      <c r="I77" s="111">
        <v>20259.1</v>
      </c>
      <c r="J77" s="163"/>
      <c r="K77" s="111">
        <v>20259.1</v>
      </c>
      <c r="L77" s="163"/>
      <c r="M77" s="111">
        <v>20259.1</v>
      </c>
      <c r="N77" s="163">
        <v>-2821.5</v>
      </c>
      <c r="O77" s="111">
        <v>17437.6</v>
      </c>
      <c r="P77" s="163"/>
      <c r="Q77" s="160"/>
      <c r="R77" s="163"/>
      <c r="S77" s="160"/>
    </row>
    <row r="78" spans="1:19" ht="14.25" customHeight="1" thickBot="1">
      <c r="A78" s="77"/>
      <c r="B78" s="78"/>
      <c r="C78" s="253">
        <v>6351</v>
      </c>
      <c r="D78" s="254"/>
      <c r="E78" s="254" t="s">
        <v>13</v>
      </c>
      <c r="F78" s="81"/>
      <c r="G78" s="111">
        <v>0</v>
      </c>
      <c r="H78" s="255">
        <v>200</v>
      </c>
      <c r="I78" s="111">
        <v>200</v>
      </c>
      <c r="J78" s="256"/>
      <c r="K78" s="111">
        <v>200</v>
      </c>
      <c r="L78" s="256"/>
      <c r="M78" s="111">
        <v>200</v>
      </c>
      <c r="N78" s="256"/>
      <c r="O78" s="111">
        <v>200</v>
      </c>
      <c r="P78" s="56"/>
      <c r="Q78" s="111"/>
      <c r="R78" s="56"/>
      <c r="S78" s="111"/>
    </row>
    <row r="79" spans="1:19" ht="14.25" customHeight="1">
      <c r="A79" s="257"/>
      <c r="B79" s="258"/>
      <c r="C79" s="259"/>
      <c r="D79" s="260"/>
      <c r="E79" s="261" t="s">
        <v>15</v>
      </c>
      <c r="F79" s="262"/>
      <c r="G79" s="263">
        <v>0</v>
      </c>
      <c r="H79" s="264"/>
      <c r="I79" s="263">
        <v>0</v>
      </c>
      <c r="J79" s="264">
        <v>0</v>
      </c>
      <c r="K79" s="263">
        <v>0</v>
      </c>
      <c r="L79" s="264">
        <v>0</v>
      </c>
      <c r="M79" s="263">
        <v>0</v>
      </c>
      <c r="N79" s="264">
        <v>0</v>
      </c>
      <c r="O79" s="263">
        <v>0</v>
      </c>
      <c r="P79" s="264"/>
      <c r="Q79" s="265"/>
      <c r="R79" s="264"/>
      <c r="S79" s="265"/>
    </row>
    <row r="80" spans="1:19" ht="14.25" customHeight="1">
      <c r="A80" s="82"/>
      <c r="B80" s="72"/>
      <c r="C80" s="72">
        <v>6901</v>
      </c>
      <c r="D80" s="36"/>
      <c r="E80" s="51"/>
      <c r="F80" s="83"/>
      <c r="G80" s="84">
        <v>0</v>
      </c>
      <c r="H80" s="55"/>
      <c r="I80" s="84">
        <v>0</v>
      </c>
      <c r="J80" s="55">
        <v>0</v>
      </c>
      <c r="K80" s="84">
        <v>0</v>
      </c>
      <c r="L80" s="55">
        <v>0</v>
      </c>
      <c r="M80" s="84">
        <v>0</v>
      </c>
      <c r="N80" s="55">
        <v>0</v>
      </c>
      <c r="O80" s="84">
        <v>0</v>
      </c>
      <c r="P80" s="55"/>
      <c r="Q80" s="146"/>
      <c r="R80" s="55"/>
      <c r="S80" s="146"/>
    </row>
    <row r="81" spans="1:19" ht="14.25" customHeight="1" thickBot="1">
      <c r="A81" s="266"/>
      <c r="B81" s="267"/>
      <c r="C81" s="120">
        <v>6901</v>
      </c>
      <c r="D81" s="268"/>
      <c r="E81" s="269" t="s">
        <v>21</v>
      </c>
      <c r="F81" s="270"/>
      <c r="G81" s="271">
        <v>0</v>
      </c>
      <c r="H81" s="122"/>
      <c r="I81" s="271">
        <v>0</v>
      </c>
      <c r="J81" s="122">
        <v>0</v>
      </c>
      <c r="K81" s="271">
        <v>0</v>
      </c>
      <c r="L81" s="122">
        <v>0</v>
      </c>
      <c r="M81" s="271">
        <v>0</v>
      </c>
      <c r="N81" s="122">
        <v>0</v>
      </c>
      <c r="O81" s="271">
        <v>0</v>
      </c>
      <c r="P81" s="272"/>
      <c r="Q81" s="273"/>
      <c r="R81" s="272"/>
      <c r="S81" s="273"/>
    </row>
    <row r="82" spans="1:19" ht="16.5" thickBot="1">
      <c r="A82" s="107"/>
      <c r="B82" s="108"/>
      <c r="C82" s="108"/>
      <c r="D82" s="109"/>
      <c r="E82" s="110"/>
      <c r="F82" s="114">
        <f>SUM(F68+F50+F36)</f>
        <v>20955.8</v>
      </c>
      <c r="G82" s="114">
        <f>G81+G78+G77+G73+G72+G67+G66+G63+G62+G58+G57+G54+G53+G49+G48+G45+G44+G40+G39+G35+G34+G28+G27+G26</f>
        <v>35979.8</v>
      </c>
      <c r="H82" s="226">
        <f>H78+H77+H73+H72+H63+H62+H57+H53+H35+H34+H28+H26</f>
        <v>56503.00000000001</v>
      </c>
      <c r="I82" s="240">
        <f>I81+I78+I77+I73+I72+I67+I66+I63+I62+I58+I57+I54+I53+I49+I48+I45+I44+I40+I39+I35+I34+I28+I27+I26</f>
        <v>92482.8</v>
      </c>
      <c r="J82" s="226">
        <f>J77+J73+J72+J66+J62+J57+J48+J34+J28+J26</f>
        <v>0</v>
      </c>
      <c r="K82" s="240">
        <f>K81+K78+K77+K73+K72+K67+K66+K63+K62+K58+K57+K54+K53+K49+K48+K45+K44+K40+K39+K35+K34+K28+K27+K26</f>
        <v>92482.8</v>
      </c>
      <c r="L82" s="226">
        <f>L77+L73+L72+L66+L62+L57+L48+L34+L28+L26</f>
        <v>0</v>
      </c>
      <c r="M82" s="240">
        <f>M81+M78+M77+M73+M72+M67+M66+M63+M62+M58+M57+M54+M53+M49+M48+M45+M44+M40+M39+M35+M34+M28+M27+M26</f>
        <v>92482.8</v>
      </c>
      <c r="N82" s="226">
        <f>N77+N73+N72+N66+N62+N57+N54+N48+N44+N34+N28+N26</f>
        <v>0</v>
      </c>
      <c r="O82" s="240">
        <f>O81+O78+O77+O73+O72+O67+O66+O63+O62+O58+O57+O54+O53+O49+O48+O45+O44+O40+O39+O35+O34+O28+O27+O26</f>
        <v>92482.8</v>
      </c>
      <c r="P82" s="59"/>
      <c r="Q82" s="60"/>
      <c r="R82" s="59"/>
      <c r="S82" s="60"/>
    </row>
    <row r="83" spans="1:19" ht="12.75">
      <c r="A83" s="41"/>
      <c r="B83" s="42"/>
      <c r="C83" s="42"/>
      <c r="D83" s="42"/>
      <c r="E83" s="42"/>
      <c r="F83" s="42"/>
      <c r="G83" s="61"/>
      <c r="H83" s="62"/>
      <c r="I83" s="61"/>
      <c r="J83" s="63"/>
      <c r="K83" s="61"/>
      <c r="L83" s="63"/>
      <c r="M83" s="61"/>
      <c r="N83" s="63"/>
      <c r="O83" s="61"/>
      <c r="P83" s="63"/>
      <c r="Q83" s="61"/>
      <c r="R83" s="64"/>
      <c r="S83" s="64"/>
    </row>
    <row r="84" spans="1:19" ht="12.75">
      <c r="A84" s="41"/>
      <c r="B84" s="42"/>
      <c r="C84" s="42"/>
      <c r="D84" s="42"/>
      <c r="E84" s="42"/>
      <c r="F84" s="42"/>
      <c r="G84" s="61"/>
      <c r="H84" s="62"/>
      <c r="I84" s="61"/>
      <c r="J84" s="65"/>
      <c r="K84" s="61"/>
      <c r="L84" s="65"/>
      <c r="M84" s="61"/>
      <c r="N84" s="65"/>
      <c r="O84" s="61"/>
      <c r="P84" s="65"/>
      <c r="Q84" s="66"/>
      <c r="R84" s="64"/>
      <c r="S84" s="64"/>
    </row>
    <row r="85" spans="1:19" s="7" customFormat="1" ht="18" customHeight="1" thickBot="1">
      <c r="A85" s="43" t="s">
        <v>8</v>
      </c>
      <c r="B85" s="43"/>
      <c r="C85" s="43"/>
      <c r="D85" s="43"/>
      <c r="E85" s="43"/>
      <c r="F85" s="43"/>
      <c r="G85" s="67"/>
      <c r="H85" s="64"/>
      <c r="I85" s="64"/>
      <c r="J85" s="68"/>
      <c r="K85" s="64"/>
      <c r="L85" s="68"/>
      <c r="M85" s="64"/>
      <c r="N85" s="68"/>
      <c r="O85" s="64"/>
      <c r="P85" s="68"/>
      <c r="Q85" s="68"/>
      <c r="R85" s="67"/>
      <c r="S85" s="67"/>
    </row>
    <row r="86" spans="1:19" s="11" customFormat="1" ht="16.5" thickBot="1">
      <c r="A86" s="44" t="s">
        <v>9</v>
      </c>
      <c r="B86" s="40"/>
      <c r="C86" s="40"/>
      <c r="D86" s="178"/>
      <c r="E86" s="45"/>
      <c r="F86" s="46"/>
      <c r="G86" s="10" t="s">
        <v>10</v>
      </c>
      <c r="H86" s="242" t="s">
        <v>43</v>
      </c>
      <c r="I86" s="10" t="s">
        <v>44</v>
      </c>
      <c r="J86" s="13" t="s">
        <v>43</v>
      </c>
      <c r="K86" s="10" t="s">
        <v>44</v>
      </c>
      <c r="L86" s="13" t="s">
        <v>43</v>
      </c>
      <c r="M86" s="10" t="s">
        <v>44</v>
      </c>
      <c r="N86" s="13" t="s">
        <v>43</v>
      </c>
      <c r="O86" s="10" t="s">
        <v>44</v>
      </c>
      <c r="P86" s="9"/>
      <c r="Q86" s="10"/>
      <c r="R86" s="9"/>
      <c r="S86" s="10"/>
    </row>
    <row r="87" spans="1:19" s="11" customFormat="1" ht="15">
      <c r="A87" s="231" t="s">
        <v>29</v>
      </c>
      <c r="B87" s="47"/>
      <c r="C87" s="175">
        <v>6121</v>
      </c>
      <c r="D87" s="179"/>
      <c r="E87" s="48" t="s">
        <v>53</v>
      </c>
      <c r="F87" s="186"/>
      <c r="G87" s="183">
        <f>G26+G34+G53+G57+G62+G77</f>
        <v>27079.8</v>
      </c>
      <c r="H87" s="243">
        <f>H26+H34+H53+H57+H62+H77</f>
        <v>41971.799999999996</v>
      </c>
      <c r="I87" s="183">
        <f>I26+I34+I53+I57+I62+I77</f>
        <v>69051.59999999999</v>
      </c>
      <c r="J87" s="57">
        <v>200</v>
      </c>
      <c r="K87" s="183">
        <f>K26+K34+K53+K57+K62+K77</f>
        <v>69251.59999999999</v>
      </c>
      <c r="L87" s="57">
        <v>0</v>
      </c>
      <c r="M87" s="183">
        <f>M26+M34+M53+M57+M62+M77</f>
        <v>69251.59999999999</v>
      </c>
      <c r="N87" s="57">
        <v>-2574.8</v>
      </c>
      <c r="O87" s="183">
        <f>O26+O34+O53+O57+O62+O77</f>
        <v>66676.79999999999</v>
      </c>
      <c r="P87" s="69"/>
      <c r="Q87" s="195"/>
      <c r="R87" s="69"/>
      <c r="S87" s="195"/>
    </row>
    <row r="88" spans="1:19" s="11" customFormat="1" ht="15">
      <c r="A88" s="231" t="s">
        <v>29</v>
      </c>
      <c r="B88" s="50"/>
      <c r="C88" s="176">
        <v>5137</v>
      </c>
      <c r="D88" s="180"/>
      <c r="E88" s="51" t="s">
        <v>54</v>
      </c>
      <c r="F88" s="187"/>
      <c r="G88" s="184">
        <f>G35</f>
        <v>100</v>
      </c>
      <c r="H88" s="244">
        <f>H35</f>
        <v>4424</v>
      </c>
      <c r="I88" s="184">
        <f>I35</f>
        <v>4524</v>
      </c>
      <c r="J88" s="55">
        <v>0</v>
      </c>
      <c r="K88" s="184">
        <f>K35</f>
        <v>4524</v>
      </c>
      <c r="L88" s="55">
        <v>0</v>
      </c>
      <c r="M88" s="184">
        <f>M35</f>
        <v>4524</v>
      </c>
      <c r="N88" s="55">
        <v>2374.8</v>
      </c>
      <c r="O88" s="184">
        <f>O35+O54</f>
        <v>6898.8</v>
      </c>
      <c r="P88" s="70"/>
      <c r="Q88" s="196"/>
      <c r="R88" s="70"/>
      <c r="S88" s="196"/>
    </row>
    <row r="89" spans="1:19" ht="15">
      <c r="A89" s="231" t="s">
        <v>29</v>
      </c>
      <c r="B89" s="232"/>
      <c r="C89" s="233">
        <v>6351</v>
      </c>
      <c r="D89" s="234"/>
      <c r="E89" s="235" t="s">
        <v>18</v>
      </c>
      <c r="F89" s="236"/>
      <c r="G89" s="237">
        <f>G27+G39+G44+G48+G66+G72</f>
        <v>7700</v>
      </c>
      <c r="H89" s="245">
        <f>H72+H78</f>
        <v>8938</v>
      </c>
      <c r="I89" s="237">
        <f>I27+I39+I44+I48+I66+I72+I78</f>
        <v>16638</v>
      </c>
      <c r="J89" s="53">
        <v>-200</v>
      </c>
      <c r="K89" s="237">
        <f>K27+K39+K44+K48+K66+K72+K78</f>
        <v>16438</v>
      </c>
      <c r="L89" s="53">
        <v>0</v>
      </c>
      <c r="M89" s="237">
        <f>M27+M39+M44+M48+M66+M72+M78</f>
        <v>16438</v>
      </c>
      <c r="N89" s="53">
        <v>200</v>
      </c>
      <c r="O89" s="237">
        <f>O27+O39+O44+O48+O66+O72+O78</f>
        <v>16638</v>
      </c>
      <c r="P89" s="239"/>
      <c r="Q89" s="238"/>
      <c r="R89" s="239"/>
      <c r="S89" s="238"/>
    </row>
    <row r="90" spans="1:19" ht="15">
      <c r="A90" s="49" t="s">
        <v>29</v>
      </c>
      <c r="B90" s="50"/>
      <c r="C90" s="176">
        <v>5331</v>
      </c>
      <c r="D90" s="180"/>
      <c r="E90" s="51" t="s">
        <v>19</v>
      </c>
      <c r="F90" s="187"/>
      <c r="G90" s="184">
        <f>G40</f>
        <v>1100</v>
      </c>
      <c r="H90" s="244">
        <f>H63+H73</f>
        <v>1138.1</v>
      </c>
      <c r="I90" s="184">
        <f>I40+I63+I73</f>
        <v>2238.1</v>
      </c>
      <c r="J90" s="55">
        <v>0</v>
      </c>
      <c r="K90" s="184">
        <f>K40+K63+K73</f>
        <v>2238.1</v>
      </c>
      <c r="L90" s="55">
        <v>0</v>
      </c>
      <c r="M90" s="184">
        <f>M40+M63+M73</f>
        <v>2238.1</v>
      </c>
      <c r="N90" s="55">
        <v>0</v>
      </c>
      <c r="O90" s="184">
        <f>O40+O63+O73</f>
        <v>2238.1</v>
      </c>
      <c r="P90" s="70"/>
      <c r="Q90" s="196"/>
      <c r="R90" s="70"/>
      <c r="S90" s="196"/>
    </row>
    <row r="91" spans="1:19" ht="15">
      <c r="A91" s="126" t="s">
        <v>29</v>
      </c>
      <c r="B91" s="50"/>
      <c r="C91" s="176">
        <v>6130</v>
      </c>
      <c r="D91" s="180"/>
      <c r="E91" s="51" t="s">
        <v>39</v>
      </c>
      <c r="F91" s="187"/>
      <c r="G91" s="184">
        <f>G28</f>
        <v>0</v>
      </c>
      <c r="H91" s="244">
        <f>H28</f>
        <v>31.1</v>
      </c>
      <c r="I91" s="184">
        <f>I28</f>
        <v>31.1</v>
      </c>
      <c r="J91" s="55">
        <v>0</v>
      </c>
      <c r="K91" s="184">
        <f>K28</f>
        <v>31.1</v>
      </c>
      <c r="L91" s="55">
        <v>0</v>
      </c>
      <c r="M91" s="184">
        <f>M28</f>
        <v>31.1</v>
      </c>
      <c r="N91" s="55">
        <v>0</v>
      </c>
      <c r="O91" s="184">
        <f>O28</f>
        <v>31.1</v>
      </c>
      <c r="P91" s="70"/>
      <c r="Q91" s="196"/>
      <c r="R91" s="70"/>
      <c r="S91" s="196"/>
    </row>
    <row r="92" spans="1:19" ht="15.75" thickBot="1">
      <c r="A92" s="126" t="s">
        <v>29</v>
      </c>
      <c r="B92" s="42"/>
      <c r="C92" s="211">
        <v>6901</v>
      </c>
      <c r="D92" s="212"/>
      <c r="E92" s="213" t="s">
        <v>21</v>
      </c>
      <c r="F92" s="214"/>
      <c r="G92" s="215">
        <f>G81</f>
        <v>0</v>
      </c>
      <c r="H92" s="246">
        <v>0</v>
      </c>
      <c r="I92" s="247">
        <f>I81</f>
        <v>0</v>
      </c>
      <c r="J92" s="122">
        <v>0</v>
      </c>
      <c r="K92" s="247">
        <f>K81</f>
        <v>0</v>
      </c>
      <c r="L92" s="122">
        <v>0</v>
      </c>
      <c r="M92" s="247">
        <f>M81</f>
        <v>0</v>
      </c>
      <c r="N92" s="122">
        <v>0</v>
      </c>
      <c r="O92" s="247">
        <f>O81</f>
        <v>0</v>
      </c>
      <c r="P92" s="115"/>
      <c r="Q92" s="197"/>
      <c r="R92" s="115"/>
      <c r="S92" s="197"/>
    </row>
    <row r="93" spans="1:19" ht="15.75" thickBot="1">
      <c r="A93" s="127"/>
      <c r="B93" s="128"/>
      <c r="C93" s="177"/>
      <c r="D93" s="181"/>
      <c r="E93" s="129" t="s">
        <v>16</v>
      </c>
      <c r="F93" s="177"/>
      <c r="G93" s="185">
        <f aca="true" t="shared" si="0" ref="G93:M93">SUM(G87:G92)</f>
        <v>35979.8</v>
      </c>
      <c r="H93" s="241">
        <f t="shared" si="0"/>
        <v>56502.99999999999</v>
      </c>
      <c r="I93" s="198">
        <f t="shared" si="0"/>
        <v>92482.8</v>
      </c>
      <c r="J93" s="194">
        <f t="shared" si="0"/>
        <v>0</v>
      </c>
      <c r="K93" s="198">
        <f t="shared" si="0"/>
        <v>92482.8</v>
      </c>
      <c r="L93" s="194">
        <f t="shared" si="0"/>
        <v>0</v>
      </c>
      <c r="M93" s="198">
        <f t="shared" si="0"/>
        <v>92482.8</v>
      </c>
      <c r="N93" s="194">
        <f>SUM(N87:N92)</f>
        <v>0</v>
      </c>
      <c r="O93" s="198">
        <f>SUM(O87:O92)</f>
        <v>92482.8</v>
      </c>
      <c r="P93" s="216"/>
      <c r="Q93" s="198"/>
      <c r="R93" s="216"/>
      <c r="S93" s="198"/>
    </row>
    <row r="94" spans="1:19" ht="12.75">
      <c r="A94" s="18" t="s">
        <v>37</v>
      </c>
      <c r="B94" s="18"/>
      <c r="C94" s="18" t="s">
        <v>38</v>
      </c>
      <c r="D94" s="18"/>
      <c r="E94" s="18"/>
      <c r="F94" s="43" t="s">
        <v>88</v>
      </c>
      <c r="G94" s="71"/>
      <c r="H94" s="71"/>
      <c r="I94" s="71"/>
      <c r="J94" s="71"/>
      <c r="K94" s="71"/>
      <c r="L94" s="71"/>
      <c r="M94" s="71"/>
      <c r="N94" s="71"/>
      <c r="O94" s="71"/>
      <c r="P94" s="64"/>
      <c r="Q94" s="64"/>
      <c r="R94" s="71"/>
      <c r="S94" s="71"/>
    </row>
    <row r="95" spans="1:19" ht="12.75">
      <c r="A95" s="18"/>
      <c r="B95" s="18"/>
      <c r="C95" s="18"/>
      <c r="D95" s="18"/>
      <c r="E95" s="18"/>
      <c r="F95" s="18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1:19" ht="12.75">
      <c r="A96" s="116"/>
      <c r="B96" s="116"/>
      <c r="C96" s="116"/>
      <c r="D96" s="116"/>
      <c r="E96" s="116"/>
      <c r="F96" s="18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1:19" ht="12.75">
      <c r="A97" s="18"/>
      <c r="B97" s="18"/>
      <c r="C97" s="18"/>
      <c r="D97" s="18"/>
      <c r="E97" s="18"/>
      <c r="F97" s="18"/>
      <c r="G97" s="148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1:19" ht="12.75">
      <c r="A98" s="18"/>
      <c r="B98" s="18"/>
      <c r="C98" s="18"/>
      <c r="D98" s="18"/>
      <c r="E98" s="18"/>
      <c r="F98" s="18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1:19" ht="12.75">
      <c r="A99" s="18"/>
      <c r="B99" s="18"/>
      <c r="C99" s="18"/>
      <c r="D99" s="18"/>
      <c r="E99" s="18"/>
      <c r="F99" s="18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1:19" ht="12.75">
      <c r="A100" s="18"/>
      <c r="B100" s="18"/>
      <c r="C100" s="18"/>
      <c r="D100" s="18"/>
      <c r="E100" s="18"/>
      <c r="F100" s="18"/>
      <c r="G100" s="71"/>
      <c r="H100" s="71"/>
      <c r="I100" s="148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1:19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12.75">
      <c r="A103" s="18"/>
      <c r="B103" s="18"/>
      <c r="C103" s="18"/>
      <c r="D103" s="18"/>
      <c r="E103" s="18"/>
      <c r="F103" s="18"/>
      <c r="G103" s="21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</sheetData>
  <sheetProtection/>
  <mergeCells count="2">
    <mergeCell ref="P21:S21"/>
    <mergeCell ref="H21:O21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5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2011-02-21T14:51:23Z</cp:lastPrinted>
  <dcterms:created xsi:type="dcterms:W3CDTF">2007-01-11T11:12:55Z</dcterms:created>
  <dcterms:modified xsi:type="dcterms:W3CDTF">2011-03-21T13:21:18Z</dcterms:modified>
  <cp:category/>
  <cp:version/>
  <cp:contentType/>
  <cp:contentStatus/>
</cp:coreProperties>
</file>