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7875" activeTab="0"/>
  </bookViews>
  <sheets>
    <sheet name="16 kultura" sheetId="1" r:id="rId1"/>
  </sheets>
  <definedNames>
    <definedName name="_xlnm.Print_Area" localSheetId="0">'16 kultura'!$A$1:$Q$55</definedName>
  </definedNames>
  <calcPr fullCalcOnLoad="1"/>
</workbook>
</file>

<file path=xl/sharedStrings.xml><?xml version="1.0" encoding="utf-8"?>
<sst xmlns="http://schemas.openxmlformats.org/spreadsheetml/2006/main" count="92" uniqueCount="73">
  <si>
    <t>Limit celkem od poč. roku:</t>
  </si>
  <si>
    <t>rozdělení  ZK/30/2072/2008 z 11.9.2008</t>
  </si>
  <si>
    <t>zůstatek k rozdělení</t>
  </si>
  <si>
    <t>Odvětví: kultury ( kap. 16)</t>
  </si>
  <si>
    <t>Limit:</t>
  </si>
  <si>
    <t>schváleno</t>
  </si>
  <si>
    <t>ZK/30/2072/2008 z 11.9.2008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</si>
  <si>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</si>
  <si>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</si>
  <si>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2. </t>
    </r>
    <r>
      <rPr>
        <b/>
        <i/>
        <sz val="10"/>
        <rFont val="Arial"/>
        <family val="2"/>
      </rPr>
      <t>změna rozpočtu KHK</t>
    </r>
  </si>
  <si>
    <r>
      <t xml:space="preserve">  3</t>
    </r>
    <r>
      <rPr>
        <b/>
        <i/>
        <sz val="10"/>
        <rFont val="Arial"/>
        <family val="2"/>
      </rPr>
      <t>. změna rozpočtu KHK</t>
    </r>
    <r>
      <rPr>
        <i/>
        <sz val="10"/>
        <rFont val="Arial"/>
        <family val="2"/>
      </rPr>
      <t xml:space="preserve"> - </t>
    </r>
  </si>
  <si>
    <r>
      <t xml:space="preserve">  4</t>
    </r>
    <r>
      <rPr>
        <b/>
        <i/>
        <sz val="10"/>
        <rFont val="Arial"/>
        <family val="2"/>
      </rPr>
      <t>. změna rozpočtu KHK</t>
    </r>
    <r>
      <rPr>
        <i/>
        <sz val="10"/>
        <rFont val="Arial"/>
        <family val="2"/>
      </rPr>
      <t xml:space="preserve"> - </t>
    </r>
  </si>
  <si>
    <t>Číslo  org.</t>
  </si>
  <si>
    <t>§</t>
  </si>
  <si>
    <t>Položka</t>
  </si>
  <si>
    <t>Číslo
akce</t>
  </si>
  <si>
    <t>Organizace
Název akce</t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</si>
  <si>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</si>
  <si>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</si>
  <si>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   č.  Zastupitelstva konané    č.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</si>
  <si>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KHK  </t>
    </r>
  </si>
  <si>
    <t>Galerie výtvarného umění v Náchodě</t>
  </si>
  <si>
    <t>elektrorozvodna</t>
  </si>
  <si>
    <t>celkem inv. transfery PO</t>
  </si>
  <si>
    <t>Muzeum východních Čech v Hradci Králové</t>
  </si>
  <si>
    <t>pokračování výměny oken v Gajerových kasárnach</t>
  </si>
  <si>
    <t>Hvězdárna a planetárium v Hr.Králové</t>
  </si>
  <si>
    <t>nákup pozemku</t>
  </si>
  <si>
    <t>celkem nákup pozemků</t>
  </si>
  <si>
    <t>projekt dokumentace - Digitální planetárium</t>
  </si>
  <si>
    <t>Hvězdárna v Úpici</t>
  </si>
  <si>
    <t>vypracování PD -rozvoj hvězdárny</t>
  </si>
  <si>
    <t>Regionální muzeum v Náchodě</t>
  </si>
  <si>
    <t>opravy v pevnosti Dobrošov</t>
  </si>
  <si>
    <t>celkem neinv. transfery PO</t>
  </si>
  <si>
    <t>Muzeum a galerie Orlických hor v RK</t>
  </si>
  <si>
    <t>vitriny do expozic</t>
  </si>
  <si>
    <t>fotoaparát, kopírka,fototiskárna</t>
  </si>
  <si>
    <t>nerozdělena rezerva v limitu odvětví</t>
  </si>
  <si>
    <t>Rozděleno celkem</t>
  </si>
  <si>
    <t>Rozděleno:</t>
  </si>
  <si>
    <t>Rekapitulace:</t>
  </si>
  <si>
    <t>PS</t>
  </si>
  <si>
    <t>Úprava</t>
  </si>
  <si>
    <t>UR</t>
  </si>
  <si>
    <t>položka</t>
  </si>
  <si>
    <t>kapitálové výdaje - investiční transfery PO</t>
  </si>
  <si>
    <t>běžné výdaje - neinvestiční příspěvky PO</t>
  </si>
  <si>
    <t>kapitálové výdaje - pořízení dlouhodobého hmotného  majetku - pozemky</t>
  </si>
  <si>
    <t>ostatní kapitálové výdaje - rezervy kapitálových výdajů</t>
  </si>
  <si>
    <t>celkem</t>
  </si>
  <si>
    <r>
      <t xml:space="preserve">Počáteční stav </t>
    </r>
    <r>
      <rPr>
        <sz val="10"/>
        <rFont val="Arial"/>
        <family val="2"/>
      </rPr>
      <t>/ze schváleného rozpočtu/ Zastupitelstvo ZK/30/2072/2008 z 11.9.2008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</si>
  <si>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7.1.2009.  Zastupitelstva konané   22.1.2009</t>
    </r>
  </si>
  <si>
    <t>KP/07/501</t>
  </si>
  <si>
    <t>změna financování</t>
  </si>
  <si>
    <t>nová akce</t>
  </si>
  <si>
    <t>Kapitola 50 - Fond rozvoje a reprodukce Královéhradeckého kraje rok 2009 - sumář -  1. návrh úprav</t>
  </si>
  <si>
    <r>
      <t xml:space="preserve">Zdroj krytí </t>
    </r>
    <r>
      <rPr>
        <sz val="10"/>
        <rFont val="Arial"/>
        <family val="2"/>
      </rPr>
      <t>kapitola 13 2009</t>
    </r>
  </si>
  <si>
    <t>KP/09/501</t>
  </si>
  <si>
    <t>KP/08/511</t>
  </si>
  <si>
    <t>KP/09/502</t>
  </si>
  <si>
    <t>KP/08/512</t>
  </si>
  <si>
    <t>KP/09/503</t>
  </si>
  <si>
    <t>KP/08/515</t>
  </si>
  <si>
    <t>KP/09/504</t>
  </si>
  <si>
    <r>
      <t xml:space="preserve">Zdroj krytí </t>
    </r>
    <r>
      <rPr>
        <sz val="10"/>
        <rFont val="Arial"/>
        <family val="2"/>
      </rPr>
      <t xml:space="preserve"> 2009  (ROP NUTS II Severovýchod 3.1.)</t>
    </r>
  </si>
  <si>
    <t>Sml. č. HK/0092/S</t>
  </si>
  <si>
    <t xml:space="preserve">Přístavba muzea války 1866 -Chlum </t>
  </si>
  <si>
    <t>celkem rezervy kapitálových výdajů</t>
  </si>
  <si>
    <t>KP/05/518</t>
  </si>
  <si>
    <r>
      <t>Rada ze dne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7.1.2009 , Zastupitelstvo ze dne 22.1.2009</t>
    </r>
  </si>
  <si>
    <t>usnes.RK3/97/2008, RK23/1005/2008 a ZK/30/2090 /08</t>
  </si>
  <si>
    <t>příloha č. 1  Zastupitelstvo 22.1.2009 ZK/N 4156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</si>
</sst>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i/>
      <sz val="10"/>
      <color indexed="4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double"/>
      <top/>
      <bottom style="thin"/>
    </border>
    <border>
      <left/>
      <right style="medium"/>
      <top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/>
      <bottom/>
    </border>
    <border>
      <left style="thin"/>
      <right style="double"/>
      <top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double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3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64" fontId="7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64" fontId="7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0" fontId="0" fillId="0" borderId="21" xfId="0" applyBorder="1" applyAlignment="1">
      <alignment horizontal="left"/>
    </xf>
    <xf numFmtId="164" fontId="6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164" fontId="7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164" fontId="6" fillId="0" borderId="27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wrapText="1"/>
    </xf>
    <xf numFmtId="164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wrapText="1"/>
    </xf>
    <xf numFmtId="4" fontId="0" fillId="0" borderId="32" xfId="0" applyNumberFormat="1" applyFont="1" applyFill="1" applyBorder="1" applyAlignment="1">
      <alignment horizontal="left"/>
    </xf>
    <xf numFmtId="164" fontId="11" fillId="0" borderId="32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4" fillId="0" borderId="34" xfId="0" applyNumberFormat="1" applyFont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0" borderId="34" xfId="0" applyNumberFormat="1" applyFont="1" applyBorder="1" applyAlignment="1">
      <alignment horizontal="right"/>
    </xf>
    <xf numFmtId="0" fontId="4" fillId="33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164" fontId="0" fillId="33" borderId="40" xfId="0" applyNumberFormat="1" applyFont="1" applyFill="1" applyBorder="1" applyAlignment="1">
      <alignment horizontal="right"/>
    </xf>
    <xf numFmtId="164" fontId="4" fillId="0" borderId="41" xfId="0" applyNumberFormat="1" applyFon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0" fontId="4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/>
    </xf>
    <xf numFmtId="4" fontId="0" fillId="0" borderId="43" xfId="0" applyNumberFormat="1" applyFont="1" applyFill="1" applyBorder="1" applyAlignment="1">
      <alignment horizontal="left"/>
    </xf>
    <xf numFmtId="164" fontId="4" fillId="34" borderId="43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4" fillId="34" borderId="44" xfId="0" applyNumberFormat="1" applyFont="1" applyFill="1" applyBorder="1" applyAlignment="1">
      <alignment horizontal="right"/>
    </xf>
    <xf numFmtId="164" fontId="0" fillId="33" borderId="42" xfId="0" applyNumberFormat="1" applyFont="1" applyFill="1" applyBorder="1" applyAlignment="1">
      <alignment horizontal="right"/>
    </xf>
    <xf numFmtId="164" fontId="0" fillId="34" borderId="4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/>
    </xf>
    <xf numFmtId="164" fontId="11" fillId="0" borderId="45" xfId="0" applyNumberFormat="1" applyFont="1" applyFill="1" applyBorder="1" applyAlignment="1">
      <alignment horizontal="right"/>
    </xf>
    <xf numFmtId="0" fontId="4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wrapText="1"/>
    </xf>
    <xf numFmtId="4" fontId="0" fillId="0" borderId="47" xfId="0" applyNumberFormat="1" applyFont="1" applyFill="1" applyBorder="1" applyAlignment="1">
      <alignment horizontal="left" vertical="distributed" wrapText="1"/>
    </xf>
    <xf numFmtId="164" fontId="0" fillId="0" borderId="47" xfId="0" applyNumberFormat="1" applyFont="1" applyFill="1" applyBorder="1" applyAlignment="1">
      <alignment horizontal="right"/>
    </xf>
    <xf numFmtId="164" fontId="0" fillId="33" borderId="46" xfId="0" applyNumberFormat="1" applyFont="1" applyFill="1" applyBorder="1" applyAlignment="1">
      <alignment horizontal="right"/>
    </xf>
    <xf numFmtId="164" fontId="4" fillId="0" borderId="48" xfId="0" applyNumberFormat="1" applyFont="1" applyBorder="1" applyAlignment="1">
      <alignment horizontal="right"/>
    </xf>
    <xf numFmtId="164" fontId="0" fillId="0" borderId="48" xfId="0" applyNumberFormat="1" applyFont="1" applyBorder="1" applyAlignment="1">
      <alignment horizontal="right"/>
    </xf>
    <xf numFmtId="0" fontId="0" fillId="0" borderId="42" xfId="0" applyFont="1" applyFill="1" applyBorder="1" applyAlignment="1">
      <alignment horizontal="center" vertical="center"/>
    </xf>
    <xf numFmtId="164" fontId="4" fillId="33" borderId="42" xfId="0" applyNumberFormat="1" applyFont="1" applyFill="1" applyBorder="1" applyAlignment="1">
      <alignment horizontal="right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" fontId="0" fillId="0" borderId="45" xfId="0" applyNumberFormat="1" applyFont="1" applyBorder="1" applyAlignment="1">
      <alignment horizontal="left"/>
    </xf>
    <xf numFmtId="164" fontId="11" fillId="0" borderId="45" xfId="0" applyNumberFormat="1" applyFont="1" applyBorder="1" applyAlignment="1">
      <alignment horizontal="right"/>
    </xf>
    <xf numFmtId="4" fontId="0" fillId="33" borderId="35" xfId="0" applyNumberFormat="1" applyFont="1" applyFill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4" fontId="0" fillId="33" borderId="50" xfId="0" applyNumberFormat="1" applyFont="1" applyFill="1" applyBorder="1" applyAlignment="1">
      <alignment horizontal="right"/>
    </xf>
    <xf numFmtId="4" fontId="0" fillId="0" borderId="51" xfId="0" applyNumberFormat="1" applyFont="1" applyBorder="1" applyAlignment="1">
      <alignment horizontal="right"/>
    </xf>
    <xf numFmtId="164" fontId="0" fillId="33" borderId="52" xfId="0" applyNumberFormat="1" applyFill="1" applyBorder="1" applyAlignment="1">
      <alignment horizontal="right"/>
    </xf>
    <xf numFmtId="164" fontId="0" fillId="0" borderId="53" xfId="0" applyNumberFormat="1" applyBorder="1" applyAlignment="1">
      <alignment horizontal="right"/>
    </xf>
    <xf numFmtId="4" fontId="0" fillId="0" borderId="45" xfId="0" applyNumberFormat="1" applyFont="1" applyFill="1" applyBorder="1" applyAlignment="1">
      <alignment horizontal="left"/>
    </xf>
    <xf numFmtId="164" fontId="0" fillId="0" borderId="45" xfId="0" applyNumberFormat="1" applyFont="1" applyFill="1" applyBorder="1" applyAlignment="1">
      <alignment horizontal="right"/>
    </xf>
    <xf numFmtId="164" fontId="0" fillId="33" borderId="50" xfId="0" applyNumberFormat="1" applyFont="1" applyFill="1" applyBorder="1" applyAlignment="1">
      <alignment horizontal="right"/>
    </xf>
    <xf numFmtId="164" fontId="0" fillId="0" borderId="54" xfId="0" applyNumberFormat="1" applyFont="1" applyBorder="1" applyAlignment="1">
      <alignment horizontal="right"/>
    </xf>
    <xf numFmtId="164" fontId="0" fillId="33" borderId="36" xfId="0" applyNumberFormat="1" applyFill="1" applyBorder="1" applyAlignment="1">
      <alignment horizontal="right"/>
    </xf>
    <xf numFmtId="164" fontId="0" fillId="0" borderId="55" xfId="0" applyNumberFormat="1" applyBorder="1" applyAlignment="1">
      <alignment horizontal="right"/>
    </xf>
    <xf numFmtId="0" fontId="4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4" fontId="0" fillId="0" borderId="57" xfId="0" applyNumberFormat="1" applyFont="1" applyFill="1" applyBorder="1" applyAlignment="1">
      <alignment horizontal="left"/>
    </xf>
    <xf numFmtId="164" fontId="4" fillId="0" borderId="57" xfId="0" applyNumberFormat="1" applyFont="1" applyFill="1" applyBorder="1" applyAlignment="1">
      <alignment horizontal="right"/>
    </xf>
    <xf numFmtId="164" fontId="0" fillId="33" borderId="56" xfId="0" applyNumberFormat="1" applyFont="1" applyFill="1" applyBorder="1" applyAlignment="1">
      <alignment horizontal="right"/>
    </xf>
    <xf numFmtId="164" fontId="4" fillId="0" borderId="58" xfId="0" applyNumberFormat="1" applyFont="1" applyFill="1" applyBorder="1" applyAlignment="1">
      <alignment horizontal="right"/>
    </xf>
    <xf numFmtId="164" fontId="0" fillId="0" borderId="58" xfId="0" applyNumberFormat="1" applyFont="1" applyBorder="1" applyAlignment="1">
      <alignment horizontal="right"/>
    </xf>
    <xf numFmtId="164" fontId="0" fillId="33" borderId="59" xfId="0" applyNumberFormat="1" applyFont="1" applyFill="1" applyBorder="1" applyAlignment="1">
      <alignment horizontal="right"/>
    </xf>
    <xf numFmtId="164" fontId="0" fillId="0" borderId="60" xfId="0" applyNumberFormat="1" applyFont="1" applyBorder="1" applyAlignment="1">
      <alignment horizontal="right"/>
    </xf>
    <xf numFmtId="164" fontId="0" fillId="33" borderId="59" xfId="0" applyNumberFormat="1" applyFill="1" applyBorder="1" applyAlignment="1">
      <alignment horizontal="right"/>
    </xf>
    <xf numFmtId="164" fontId="0" fillId="0" borderId="61" xfId="0" applyNumberFormat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/>
    </xf>
    <xf numFmtId="164" fontId="0" fillId="33" borderId="62" xfId="0" applyNumberFormat="1" applyFont="1" applyFill="1" applyBorder="1" applyAlignment="1">
      <alignment horizontal="right"/>
    </xf>
    <xf numFmtId="164" fontId="0" fillId="0" borderId="63" xfId="0" applyNumberFormat="1" applyFont="1" applyBorder="1" applyAlignment="1">
      <alignment horizontal="right"/>
    </xf>
    <xf numFmtId="164" fontId="0" fillId="33" borderId="62" xfId="0" applyNumberFormat="1" applyFill="1" applyBorder="1" applyAlignment="1">
      <alignment horizontal="right"/>
    </xf>
    <xf numFmtId="0" fontId="4" fillId="0" borderId="64" xfId="0" applyFont="1" applyFill="1" applyBorder="1" applyAlignment="1">
      <alignment horizontal="left"/>
    </xf>
    <xf numFmtId="164" fontId="4" fillId="0" borderId="44" xfId="0" applyNumberFormat="1" applyFont="1" applyBorder="1" applyAlignment="1">
      <alignment horizontal="right"/>
    </xf>
    <xf numFmtId="164" fontId="0" fillId="0" borderId="44" xfId="0" applyNumberFormat="1" applyFont="1" applyBorder="1" applyAlignment="1">
      <alignment horizontal="right"/>
    </xf>
    <xf numFmtId="164" fontId="0" fillId="33" borderId="65" xfId="0" applyNumberFormat="1" applyFont="1" applyFill="1" applyBorder="1" applyAlignment="1">
      <alignment horizontal="right"/>
    </xf>
    <xf numFmtId="164" fontId="0" fillId="0" borderId="66" xfId="0" applyNumberFormat="1" applyFont="1" applyBorder="1" applyAlignment="1">
      <alignment horizontal="right"/>
    </xf>
    <xf numFmtId="164" fontId="0" fillId="33" borderId="65" xfId="0" applyNumberFormat="1" applyFill="1" applyBorder="1" applyAlignment="1">
      <alignment horizontal="right"/>
    </xf>
    <xf numFmtId="0" fontId="4" fillId="0" borderId="4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wrapText="1"/>
    </xf>
    <xf numFmtId="4" fontId="0" fillId="0" borderId="33" xfId="0" applyNumberFormat="1" applyFont="1" applyFill="1" applyBorder="1" applyAlignment="1">
      <alignment horizontal="left"/>
    </xf>
    <xf numFmtId="164" fontId="11" fillId="0" borderId="33" xfId="0" applyNumberFormat="1" applyFont="1" applyFill="1" applyBorder="1" applyAlignment="1">
      <alignment horizontal="right"/>
    </xf>
    <xf numFmtId="164" fontId="0" fillId="33" borderId="49" xfId="0" applyNumberFormat="1" applyFont="1" applyFill="1" applyBorder="1" applyAlignment="1">
      <alignment horizontal="right"/>
    </xf>
    <xf numFmtId="164" fontId="4" fillId="0" borderId="67" xfId="0" applyNumberFormat="1" applyFont="1" applyBorder="1" applyAlignment="1">
      <alignment horizontal="right"/>
    </xf>
    <xf numFmtId="164" fontId="0" fillId="0" borderId="67" xfId="0" applyNumberFormat="1" applyFont="1" applyBorder="1" applyAlignment="1">
      <alignment horizontal="right"/>
    </xf>
    <xf numFmtId="164" fontId="0" fillId="33" borderId="36" xfId="0" applyNumberFormat="1" applyFont="1" applyFill="1" applyBorder="1" applyAlignment="1">
      <alignment horizontal="right"/>
    </xf>
    <xf numFmtId="164" fontId="0" fillId="0" borderId="68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64" fontId="11" fillId="0" borderId="45" xfId="0" applyNumberFormat="1" applyFont="1" applyFill="1" applyBorder="1" applyAlignment="1">
      <alignment horizontal="right" wrapText="1"/>
    </xf>
    <xf numFmtId="4" fontId="0" fillId="0" borderId="8" xfId="0" applyNumberFormat="1" applyFont="1" applyFill="1" applyBorder="1" applyAlignment="1">
      <alignment horizontal="left" wrapText="1"/>
    </xf>
    <xf numFmtId="164" fontId="0" fillId="0" borderId="69" xfId="0" applyNumberFormat="1" applyBorder="1" applyAlignment="1">
      <alignment horizontal="right"/>
    </xf>
    <xf numFmtId="0" fontId="0" fillId="0" borderId="43" xfId="0" applyFont="1" applyFill="1" applyBorder="1" applyAlignment="1">
      <alignment horizontal="left"/>
    </xf>
    <xf numFmtId="164" fontId="4" fillId="36" borderId="26" xfId="0" applyNumberFormat="1" applyFont="1" applyFill="1" applyBorder="1" applyAlignment="1">
      <alignment horizontal="right"/>
    </xf>
    <xf numFmtId="164" fontId="4" fillId="36" borderId="44" xfId="0" applyNumberFormat="1" applyFont="1" applyFill="1" applyBorder="1" applyAlignment="1">
      <alignment horizontal="right"/>
    </xf>
    <xf numFmtId="164" fontId="0" fillId="36" borderId="44" xfId="0" applyNumberFormat="1" applyFont="1" applyFill="1" applyBorder="1" applyAlignment="1">
      <alignment horizontal="right"/>
    </xf>
    <xf numFmtId="164" fontId="0" fillId="0" borderId="70" xfId="0" applyNumberFormat="1" applyBorder="1" applyAlignment="1">
      <alignment horizontal="right"/>
    </xf>
    <xf numFmtId="0" fontId="12" fillId="0" borderId="8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 wrapText="1"/>
    </xf>
    <xf numFmtId="164" fontId="4" fillId="0" borderId="71" xfId="0" applyNumberFormat="1" applyFont="1" applyBorder="1" applyAlignment="1">
      <alignment horizontal="right"/>
    </xf>
    <xf numFmtId="164" fontId="0" fillId="0" borderId="71" xfId="0" applyNumberFormat="1" applyFont="1" applyBorder="1" applyAlignment="1">
      <alignment horizontal="right"/>
    </xf>
    <xf numFmtId="0" fontId="4" fillId="0" borderId="47" xfId="0" applyFont="1" applyFill="1" applyBorder="1" applyAlignment="1">
      <alignment horizontal="center" vertical="center"/>
    </xf>
    <xf numFmtId="164" fontId="4" fillId="37" borderId="45" xfId="0" applyNumberFormat="1" applyFont="1" applyFill="1" applyBorder="1" applyAlignment="1">
      <alignment horizontal="right"/>
    </xf>
    <xf numFmtId="164" fontId="4" fillId="38" borderId="34" xfId="0" applyNumberFormat="1" applyFont="1" applyFill="1" applyBorder="1" applyAlignment="1">
      <alignment horizontal="right"/>
    </xf>
    <xf numFmtId="164" fontId="0" fillId="33" borderId="72" xfId="0" applyNumberFormat="1" applyFont="1" applyFill="1" applyBorder="1" applyAlignment="1">
      <alignment horizontal="right"/>
    </xf>
    <xf numFmtId="164" fontId="0" fillId="38" borderId="73" xfId="0" applyNumberFormat="1" applyFont="1" applyFill="1" applyBorder="1" applyAlignment="1">
      <alignment horizontal="right"/>
    </xf>
    <xf numFmtId="164" fontId="0" fillId="0" borderId="74" xfId="0" applyNumberFormat="1" applyFont="1" applyBorder="1" applyAlignment="1">
      <alignment horizontal="right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164" fontId="13" fillId="0" borderId="29" xfId="0" applyNumberFormat="1" applyFont="1" applyFill="1" applyBorder="1" applyAlignment="1">
      <alignment horizontal="right"/>
    </xf>
    <xf numFmtId="164" fontId="13" fillId="33" borderId="28" xfId="0" applyNumberFormat="1" applyFont="1" applyFill="1" applyBorder="1" applyAlignment="1">
      <alignment horizontal="right"/>
    </xf>
    <xf numFmtId="164" fontId="13" fillId="0" borderId="30" xfId="0" applyNumberFormat="1" applyFont="1" applyFill="1" applyBorder="1" applyAlignment="1">
      <alignment horizontal="right"/>
    </xf>
    <xf numFmtId="164" fontId="13" fillId="39" borderId="30" xfId="0" applyNumberFormat="1" applyFont="1" applyFill="1" applyBorder="1" applyAlignment="1">
      <alignment horizontal="right"/>
    </xf>
    <xf numFmtId="164" fontId="0" fillId="33" borderId="28" xfId="0" applyNumberFormat="1" applyFill="1" applyBorder="1" applyAlignment="1">
      <alignment horizontal="right"/>
    </xf>
    <xf numFmtId="164" fontId="4" fillId="39" borderId="7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7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77" xfId="0" applyFont="1" applyBorder="1" applyAlignment="1">
      <alignment horizontal="left"/>
    </xf>
    <xf numFmtId="164" fontId="13" fillId="0" borderId="76" xfId="0" applyNumberFormat="1" applyFont="1" applyBorder="1" applyAlignment="1">
      <alignment horizontal="center"/>
    </xf>
    <xf numFmtId="164" fontId="13" fillId="0" borderId="77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52" xfId="0" applyFont="1" applyBorder="1" applyAlignment="1">
      <alignment horizontal="left"/>
    </xf>
    <xf numFmtId="4" fontId="0" fillId="0" borderId="15" xfId="0" applyNumberFormat="1" applyFont="1" applyBorder="1" applyAlignment="1">
      <alignment horizontal="left"/>
    </xf>
    <xf numFmtId="164" fontId="0" fillId="34" borderId="16" xfId="0" applyNumberFormat="1" applyFont="1" applyFill="1" applyBorder="1" applyAlignment="1">
      <alignment horizontal="right"/>
    </xf>
    <xf numFmtId="164" fontId="14" fillId="33" borderId="78" xfId="0" applyNumberFormat="1" applyFont="1" applyFill="1" applyBorder="1" applyAlignment="1">
      <alignment horizontal="right"/>
    </xf>
    <xf numFmtId="164" fontId="8" fillId="33" borderId="31" xfId="0" applyNumberFormat="1" applyFont="1" applyFill="1" applyBorder="1" applyAlignment="1">
      <alignment horizontal="right"/>
    </xf>
    <xf numFmtId="164" fontId="8" fillId="0" borderId="71" xfId="0" applyNumberFormat="1" applyFont="1" applyBorder="1" applyAlignment="1">
      <alignment horizontal="right"/>
    </xf>
    <xf numFmtId="164" fontId="8" fillId="33" borderId="52" xfId="0" applyNumberFormat="1" applyFont="1" applyFill="1" applyBorder="1" applyAlignment="1">
      <alignment horizontal="right"/>
    </xf>
    <xf numFmtId="164" fontId="8" fillId="0" borderId="51" xfId="0" applyNumberFormat="1" applyFont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62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164" fontId="0" fillId="36" borderId="19" xfId="0" applyNumberFormat="1" applyFont="1" applyFill="1" applyBorder="1" applyAlignment="1">
      <alignment horizontal="right"/>
    </xf>
    <xf numFmtId="164" fontId="14" fillId="33" borderId="40" xfId="0" applyNumberFormat="1" applyFont="1" applyFill="1" applyBorder="1" applyAlignment="1">
      <alignment horizontal="right"/>
    </xf>
    <xf numFmtId="164" fontId="14" fillId="0" borderId="41" xfId="0" applyNumberFormat="1" applyFont="1" applyBorder="1" applyAlignment="1">
      <alignment horizontal="right"/>
    </xf>
    <xf numFmtId="164" fontId="8" fillId="33" borderId="40" xfId="0" applyNumberFormat="1" applyFont="1" applyFill="1" applyBorder="1" applyAlignment="1">
      <alignment horizontal="right"/>
    </xf>
    <xf numFmtId="164" fontId="8" fillId="0" borderId="41" xfId="0" applyNumberFormat="1" applyFont="1" applyBorder="1" applyAlignment="1">
      <alignment horizontal="right"/>
    </xf>
    <xf numFmtId="164" fontId="8" fillId="33" borderId="62" xfId="0" applyNumberFormat="1" applyFont="1" applyFill="1" applyBorder="1" applyAlignment="1">
      <alignment horizontal="right"/>
    </xf>
    <xf numFmtId="164" fontId="8" fillId="0" borderId="63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left" wrapText="1"/>
    </xf>
    <xf numFmtId="0" fontId="0" fillId="0" borderId="69" xfId="0" applyFont="1" applyBorder="1" applyAlignment="1">
      <alignment horizontal="left"/>
    </xf>
    <xf numFmtId="164" fontId="0" fillId="0" borderId="79" xfId="0" applyNumberFormat="1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65" xfId="0" applyFont="1" applyBorder="1" applyAlignment="1">
      <alignment horizontal="left"/>
    </xf>
    <xf numFmtId="4" fontId="0" fillId="0" borderId="26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38" borderId="79" xfId="0" applyNumberFormat="1" applyFont="1" applyFill="1" applyBorder="1" applyAlignment="1">
      <alignment horizontal="right"/>
    </xf>
    <xf numFmtId="164" fontId="14" fillId="33" borderId="72" xfId="0" applyNumberFormat="1" applyFont="1" applyFill="1" applyBorder="1" applyAlignment="1">
      <alignment horizontal="right"/>
    </xf>
    <xf numFmtId="164" fontId="8" fillId="33" borderId="72" xfId="0" applyNumberFormat="1" applyFont="1" applyFill="1" applyBorder="1" applyAlignment="1">
      <alignment horizontal="right"/>
    </xf>
    <xf numFmtId="164" fontId="6" fillId="38" borderId="73" xfId="0" applyNumberFormat="1" applyFont="1" applyFill="1" applyBorder="1" applyAlignment="1">
      <alignment horizontal="right"/>
    </xf>
    <xf numFmtId="164" fontId="8" fillId="33" borderId="80" xfId="0" applyNumberFormat="1" applyFont="1" applyFill="1" applyBorder="1" applyAlignment="1">
      <alignment horizontal="right"/>
    </xf>
    <xf numFmtId="164" fontId="6" fillId="39" borderId="74" xfId="0" applyNumberFormat="1" applyFont="1" applyFill="1" applyBorder="1" applyAlignment="1">
      <alignment horizontal="right"/>
    </xf>
    <xf numFmtId="164" fontId="0" fillId="33" borderId="80" xfId="0" applyNumberFormat="1" applyFill="1" applyBorder="1" applyAlignment="1">
      <alignment horizontal="right"/>
    </xf>
    <xf numFmtId="164" fontId="5" fillId="39" borderId="70" xfId="0" applyNumberFormat="1" applyFont="1" applyFill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164" fontId="3" fillId="0" borderId="13" xfId="0" applyNumberFormat="1" applyFont="1" applyBorder="1" applyAlignment="1">
      <alignment horizontal="right"/>
    </xf>
    <xf numFmtId="164" fontId="3" fillId="0" borderId="28" xfId="0" applyNumberFormat="1" applyFont="1" applyBorder="1" applyAlignment="1">
      <alignment horizontal="right"/>
    </xf>
    <xf numFmtId="164" fontId="3" fillId="0" borderId="30" xfId="0" applyNumberFormat="1" applyFont="1" applyBorder="1" applyAlignment="1">
      <alignment horizontal="right"/>
    </xf>
    <xf numFmtId="164" fontId="0" fillId="0" borderId="75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33" xfId="0" applyFont="1" applyFill="1" applyBorder="1" applyAlignment="1">
      <alignment horizontal="left"/>
    </xf>
    <xf numFmtId="4" fontId="0" fillId="0" borderId="47" xfId="0" applyNumberFormat="1" applyFont="1" applyFill="1" applyBorder="1" applyAlignment="1">
      <alignment horizontal="left"/>
    </xf>
    <xf numFmtId="164" fontId="4" fillId="0" borderId="47" xfId="0" applyNumberFormat="1" applyFont="1" applyFill="1" applyBorder="1" applyAlignment="1">
      <alignment horizontal="right"/>
    </xf>
    <xf numFmtId="164" fontId="4" fillId="0" borderId="48" xfId="0" applyNumberFormat="1" applyFont="1" applyFill="1" applyBorder="1" applyAlignment="1">
      <alignment horizontal="right"/>
    </xf>
    <xf numFmtId="0" fontId="4" fillId="0" borderId="57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 vertical="center"/>
    </xf>
    <xf numFmtId="164" fontId="4" fillId="34" borderId="33" xfId="0" applyNumberFormat="1" applyFont="1" applyFill="1" applyBorder="1" applyAlignment="1">
      <alignment horizontal="right"/>
    </xf>
    <xf numFmtId="164" fontId="4" fillId="33" borderId="49" xfId="0" applyNumberFormat="1" applyFont="1" applyFill="1" applyBorder="1" applyAlignment="1">
      <alignment horizontal="right"/>
    </xf>
    <xf numFmtId="164" fontId="4" fillId="34" borderId="67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164" fontId="4" fillId="33" borderId="40" xfId="0" applyNumberFormat="1" applyFont="1" applyFill="1" applyBorder="1" applyAlignment="1">
      <alignment horizontal="right"/>
    </xf>
    <xf numFmtId="0" fontId="0" fillId="0" borderId="4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64" fontId="4" fillId="34" borderId="57" xfId="0" applyNumberFormat="1" applyFont="1" applyFill="1" applyBorder="1" applyAlignment="1">
      <alignment horizontal="right"/>
    </xf>
    <xf numFmtId="164" fontId="4" fillId="33" borderId="56" xfId="0" applyNumberFormat="1" applyFont="1" applyFill="1" applyBorder="1" applyAlignment="1">
      <alignment horizontal="right"/>
    </xf>
    <xf numFmtId="164" fontId="4" fillId="34" borderId="58" xfId="0" applyNumberFormat="1" applyFont="1" applyFill="1" applyBorder="1" applyAlignment="1">
      <alignment horizontal="right"/>
    </xf>
    <xf numFmtId="0" fontId="0" fillId="0" borderId="7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164" fontId="4" fillId="34" borderId="64" xfId="0" applyNumberFormat="1" applyFont="1" applyFill="1" applyBorder="1" applyAlignment="1">
      <alignment horizontal="right"/>
    </xf>
    <xf numFmtId="164" fontId="4" fillId="33" borderId="72" xfId="0" applyNumberFormat="1" applyFont="1" applyFill="1" applyBorder="1" applyAlignment="1">
      <alignment horizontal="right"/>
    </xf>
    <xf numFmtId="164" fontId="4" fillId="34" borderId="73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 horizontal="center" vertical="center"/>
    </xf>
    <xf numFmtId="164" fontId="4" fillId="34" borderId="8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14" fillId="34" borderId="81" xfId="0" applyNumberFormat="1" applyFont="1" applyFill="1" applyBorder="1" applyAlignment="1">
      <alignment horizontal="right"/>
    </xf>
    <xf numFmtId="164" fontId="14" fillId="36" borderId="41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0" fillId="0" borderId="47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/>
    </xf>
    <xf numFmtId="0" fontId="0" fillId="0" borderId="83" xfId="0" applyFont="1" applyFill="1" applyBorder="1" applyAlignment="1">
      <alignment horizontal="left"/>
    </xf>
    <xf numFmtId="4" fontId="0" fillId="0" borderId="32" xfId="0" applyNumberFormat="1" applyFont="1" applyBorder="1" applyAlignment="1">
      <alignment horizontal="left"/>
    </xf>
    <xf numFmtId="4" fontId="0" fillId="0" borderId="8" xfId="0" applyNumberFormat="1" applyFont="1" applyBorder="1" applyAlignment="1">
      <alignment horizontal="left"/>
    </xf>
    <xf numFmtId="4" fontId="0" fillId="0" borderId="8" xfId="0" applyNumberFormat="1" applyFont="1" applyBorder="1" applyAlignment="1">
      <alignment horizontal="left" wrapText="1"/>
    </xf>
    <xf numFmtId="4" fontId="0" fillId="0" borderId="43" xfId="0" applyNumberFormat="1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164" fontId="14" fillId="38" borderId="73" xfId="0" applyNumberFormat="1" applyFont="1" applyFill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0" fontId="17" fillId="0" borderId="8" xfId="0" applyFont="1" applyFill="1" applyBorder="1" applyAlignment="1">
      <alignment horizontal="left" wrapText="1"/>
    </xf>
    <xf numFmtId="0" fontId="15" fillId="0" borderId="45" xfId="0" applyFont="1" applyFill="1" applyBorder="1" applyAlignment="1">
      <alignment horizontal="left" wrapText="1"/>
    </xf>
    <xf numFmtId="164" fontId="16" fillId="0" borderId="36" xfId="0" applyNumberFormat="1" applyFont="1" applyFill="1" applyBorder="1" applyAlignment="1">
      <alignment/>
    </xf>
    <xf numFmtId="0" fontId="4" fillId="0" borderId="20" xfId="0" applyFont="1" applyBorder="1" applyAlignment="1">
      <alignment horizontal="left"/>
    </xf>
    <xf numFmtId="0" fontId="16" fillId="0" borderId="0" xfId="0" applyFont="1" applyAlignment="1">
      <alignment horizontal="left"/>
    </xf>
    <xf numFmtId="164" fontId="0" fillId="0" borderId="11" xfId="0" applyNumberFormat="1" applyFont="1" applyBorder="1" applyAlignment="1">
      <alignment horizontal="center" vertical="center" wrapText="1"/>
    </xf>
    <xf numFmtId="164" fontId="4" fillId="0" borderId="75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Layout" workbookViewId="0" topLeftCell="A16">
      <selection activeCell="E40" sqref="E40"/>
    </sheetView>
  </sheetViews>
  <sheetFormatPr defaultColWidth="9.140625" defaultRowHeight="12.75"/>
  <cols>
    <col min="1" max="1" width="5.421875" style="0" customWidth="1"/>
    <col min="2" max="2" width="5.57421875" style="0" customWidth="1"/>
    <col min="3" max="3" width="7.8515625" style="0" customWidth="1"/>
    <col min="4" max="4" width="9.57421875" style="0" customWidth="1"/>
    <col min="5" max="5" width="50.7109375" style="0" customWidth="1"/>
    <col min="6" max="6" width="11.140625" style="0" customWidth="1"/>
    <col min="7" max="7" width="12.140625" style="0" customWidth="1"/>
    <col min="8" max="8" width="11.28125" style="0" customWidth="1"/>
    <col min="9" max="13" width="12.7109375" style="0" customWidth="1"/>
    <col min="14" max="17" width="13.00390625" style="0" hidden="1" customWidth="1"/>
  </cols>
  <sheetData>
    <row r="1" spans="1:17" s="4" customFormat="1" ht="19.5" customHeight="1">
      <c r="A1" s="283" t="s">
        <v>72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</row>
    <row r="2" spans="1:17" s="4" customFormat="1" ht="19.5" customHeight="1">
      <c r="A2" s="1" t="s">
        <v>56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</row>
    <row r="3" spans="1:17" ht="13.5" thickBot="1">
      <c r="A3" s="3"/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customHeight="1" thickBot="1">
      <c r="A4" s="3"/>
      <c r="B4" s="3"/>
      <c r="C4" s="3"/>
      <c r="D4" s="5"/>
      <c r="E4" s="6" t="s">
        <v>0</v>
      </c>
      <c r="F4" s="264"/>
      <c r="G4" s="264"/>
      <c r="H4" s="7"/>
      <c r="I4" s="8">
        <v>7000</v>
      </c>
      <c r="J4" s="9"/>
      <c r="K4" s="9"/>
      <c r="L4" s="5"/>
      <c r="M4" s="5"/>
      <c r="N4" s="5"/>
      <c r="O4" s="5"/>
      <c r="P4" s="5"/>
      <c r="Q4" s="5"/>
    </row>
    <row r="5" spans="1:17" ht="15" customHeight="1">
      <c r="A5" s="3"/>
      <c r="B5" s="3"/>
      <c r="C5" s="3"/>
      <c r="D5" s="5"/>
      <c r="E5" s="10" t="s">
        <v>1</v>
      </c>
      <c r="F5" s="11"/>
      <c r="G5" s="11"/>
      <c r="H5" s="11"/>
      <c r="I5" s="12">
        <v>-7000</v>
      </c>
      <c r="J5" s="9"/>
      <c r="K5" s="9"/>
      <c r="L5" s="5"/>
      <c r="M5" s="5"/>
      <c r="N5" s="5"/>
      <c r="O5" s="5"/>
      <c r="P5" s="5"/>
      <c r="Q5" s="5"/>
    </row>
    <row r="6" spans="1:17" ht="15" customHeight="1">
      <c r="A6" s="3"/>
      <c r="B6" s="3"/>
      <c r="C6" s="3"/>
      <c r="D6" s="5"/>
      <c r="E6" s="13" t="s">
        <v>2</v>
      </c>
      <c r="F6" s="265"/>
      <c r="G6" s="265"/>
      <c r="H6" s="14"/>
      <c r="I6" s="15">
        <f>SUM(I4:I5)</f>
        <v>0</v>
      </c>
      <c r="J6" s="9"/>
      <c r="K6" s="9"/>
      <c r="L6" s="5"/>
      <c r="M6" s="5"/>
      <c r="N6" s="5"/>
      <c r="O6" s="5"/>
      <c r="P6" s="5"/>
      <c r="Q6" s="5"/>
    </row>
    <row r="7" spans="1:17" ht="15" customHeight="1" thickBot="1">
      <c r="A7" s="3"/>
      <c r="B7" s="3"/>
      <c r="C7" s="3"/>
      <c r="D7" s="5"/>
      <c r="E7" s="16"/>
      <c r="F7" s="266"/>
      <c r="G7" s="266"/>
      <c r="H7" s="17"/>
      <c r="I7" s="18"/>
      <c r="J7" s="9"/>
      <c r="K7" s="9"/>
      <c r="L7" s="5"/>
      <c r="M7" s="5"/>
      <c r="N7" s="5"/>
      <c r="O7" s="5"/>
      <c r="P7" s="5"/>
      <c r="Q7" s="5"/>
    </row>
    <row r="8" spans="1:17" ht="15" customHeight="1" thickBot="1">
      <c r="A8" s="19" t="s">
        <v>3</v>
      </c>
      <c r="B8" s="19"/>
      <c r="C8" s="19"/>
      <c r="D8" s="19"/>
      <c r="E8" s="20"/>
      <c r="F8" s="20"/>
      <c r="G8" s="20"/>
      <c r="H8" s="20"/>
      <c r="I8" s="21"/>
      <c r="J8" s="9"/>
      <c r="K8" s="9"/>
      <c r="L8" s="5"/>
      <c r="M8" s="5"/>
      <c r="N8" s="5"/>
      <c r="O8" s="5"/>
      <c r="P8" s="5"/>
      <c r="Q8" s="5"/>
    </row>
    <row r="9" spans="1:17" ht="15" customHeight="1" thickBot="1">
      <c r="A9" s="22" t="s">
        <v>4</v>
      </c>
      <c r="B9" s="23"/>
      <c r="C9" s="23"/>
      <c r="D9" s="23"/>
      <c r="E9" s="23"/>
      <c r="F9" s="23"/>
      <c r="G9" s="23"/>
      <c r="H9" s="23"/>
      <c r="I9" s="8">
        <v>7000</v>
      </c>
      <c r="J9" s="9"/>
      <c r="K9" s="24"/>
      <c r="L9" s="25"/>
      <c r="M9" s="25"/>
      <c r="N9" s="25"/>
      <c r="O9" s="25"/>
      <c r="P9" s="5"/>
      <c r="Q9" s="5"/>
    </row>
    <row r="10" spans="1:17" ht="15" customHeight="1">
      <c r="A10" s="10" t="s">
        <v>5</v>
      </c>
      <c r="B10" s="11"/>
      <c r="C10" s="11"/>
      <c r="D10" s="26"/>
      <c r="E10" s="26" t="s">
        <v>6</v>
      </c>
      <c r="F10" s="26"/>
      <c r="G10" s="26"/>
      <c r="H10" s="26"/>
      <c r="I10" s="27">
        <v>-7000</v>
      </c>
      <c r="J10" s="9"/>
      <c r="K10" s="9"/>
      <c r="L10" s="25"/>
      <c r="M10" s="25"/>
      <c r="N10" s="25"/>
      <c r="O10" s="25"/>
      <c r="P10" s="5"/>
      <c r="Q10" s="5"/>
    </row>
    <row r="11" spans="1:17" ht="15" customHeight="1" thickBot="1">
      <c r="A11" s="28" t="s">
        <v>2</v>
      </c>
      <c r="B11" s="29"/>
      <c r="C11" s="29"/>
      <c r="D11" s="29"/>
      <c r="E11" s="29"/>
      <c r="F11" s="29"/>
      <c r="G11" s="29"/>
      <c r="H11" s="29"/>
      <c r="I11" s="30">
        <v>0</v>
      </c>
      <c r="J11" s="9"/>
      <c r="K11" s="9"/>
      <c r="L11" s="25"/>
      <c r="M11" s="25"/>
      <c r="N11" s="25"/>
      <c r="O11" s="25"/>
      <c r="P11" s="5"/>
      <c r="Q11" s="5"/>
    </row>
    <row r="12" spans="1:17" ht="15" customHeight="1">
      <c r="A12" s="263" t="s">
        <v>54</v>
      </c>
      <c r="B12" s="26"/>
      <c r="C12" s="26"/>
      <c r="D12" s="26"/>
      <c r="E12" s="262" t="s">
        <v>70</v>
      </c>
      <c r="F12" s="262"/>
      <c r="G12" s="262"/>
      <c r="H12" s="26"/>
      <c r="I12" s="27">
        <v>-5000</v>
      </c>
      <c r="J12" s="9"/>
      <c r="K12" s="9"/>
      <c r="L12" s="25"/>
      <c r="M12" s="25"/>
      <c r="N12" s="25"/>
      <c r="O12" s="25"/>
      <c r="P12" s="5"/>
      <c r="Q12" s="5"/>
    </row>
    <row r="13" spans="1:17" ht="15" customHeight="1">
      <c r="A13" s="196" t="s">
        <v>55</v>
      </c>
      <c r="B13" s="14"/>
      <c r="C13" s="14"/>
      <c r="D13" s="14"/>
      <c r="E13" s="14"/>
      <c r="F13" s="14"/>
      <c r="G13" s="14"/>
      <c r="H13" s="14"/>
      <c r="I13" s="15">
        <v>5000</v>
      </c>
      <c r="J13" s="9"/>
      <c r="K13" s="9"/>
      <c r="L13" s="25"/>
      <c r="M13" s="25"/>
      <c r="N13" s="25"/>
      <c r="O13" s="25"/>
      <c r="P13" s="5"/>
      <c r="Q13" s="5"/>
    </row>
    <row r="14" spans="1:17" ht="15" customHeight="1" thickBot="1">
      <c r="A14" s="282" t="s">
        <v>2</v>
      </c>
      <c r="B14" s="17"/>
      <c r="C14" s="17"/>
      <c r="D14" s="17"/>
      <c r="E14" s="17"/>
      <c r="F14" s="17"/>
      <c r="G14" s="17"/>
      <c r="H14" s="17"/>
      <c r="I14" s="18">
        <f>SUM(I12:I13)</f>
        <v>0</v>
      </c>
      <c r="J14" s="9"/>
      <c r="K14" s="9"/>
      <c r="L14" s="25"/>
      <c r="M14" s="25"/>
      <c r="N14" s="25"/>
      <c r="O14" s="25"/>
      <c r="P14" s="5"/>
      <c r="Q14" s="5"/>
    </row>
    <row r="15" spans="1:17" ht="12.75" customHeight="1" thickBot="1">
      <c r="A15" s="25"/>
      <c r="B15" s="25"/>
      <c r="C15" s="25"/>
      <c r="D15" s="25"/>
      <c r="E15" s="25"/>
      <c r="F15" s="25"/>
      <c r="G15" s="25"/>
      <c r="H15" s="25"/>
      <c r="I15" s="31"/>
      <c r="J15" s="9" t="s">
        <v>7</v>
      </c>
      <c r="K15" s="9"/>
      <c r="L15" s="5"/>
      <c r="M15" s="5"/>
      <c r="N15" s="5"/>
      <c r="O15" s="5"/>
      <c r="P15" s="5"/>
      <c r="Q15" s="5"/>
    </row>
    <row r="16" spans="1:17" ht="57.75" customHeight="1" thickBot="1">
      <c r="A16" s="25"/>
      <c r="B16" s="25"/>
      <c r="C16" s="25"/>
      <c r="D16" s="25"/>
      <c r="E16" s="25"/>
      <c r="F16" s="25"/>
      <c r="G16" s="25"/>
      <c r="H16" s="25"/>
      <c r="I16" s="31"/>
      <c r="J16" s="284" t="s">
        <v>8</v>
      </c>
      <c r="K16" s="285"/>
      <c r="L16" s="284" t="s">
        <v>9</v>
      </c>
      <c r="M16" s="285"/>
      <c r="N16" s="286" t="s">
        <v>10</v>
      </c>
      <c r="O16" s="287"/>
      <c r="P16" s="286" t="s">
        <v>11</v>
      </c>
      <c r="Q16" s="287"/>
    </row>
    <row r="17" spans="1:17" ht="117" customHeight="1" thickBot="1">
      <c r="A17" s="32" t="s">
        <v>12</v>
      </c>
      <c r="B17" s="33" t="s">
        <v>13</v>
      </c>
      <c r="C17" s="33" t="s">
        <v>14</v>
      </c>
      <c r="D17" s="34" t="s">
        <v>15</v>
      </c>
      <c r="E17" s="34" t="s">
        <v>16</v>
      </c>
      <c r="F17" s="34" t="s">
        <v>57</v>
      </c>
      <c r="G17" s="34" t="s">
        <v>65</v>
      </c>
      <c r="H17" s="34" t="s">
        <v>17</v>
      </c>
      <c r="I17" s="35" t="s">
        <v>51</v>
      </c>
      <c r="J17" s="36" t="s">
        <v>52</v>
      </c>
      <c r="K17" s="37" t="s">
        <v>18</v>
      </c>
      <c r="L17" s="36" t="s">
        <v>19</v>
      </c>
      <c r="M17" s="38" t="s">
        <v>18</v>
      </c>
      <c r="N17" s="39" t="s">
        <v>20</v>
      </c>
      <c r="O17" s="38" t="s">
        <v>18</v>
      </c>
      <c r="P17" s="39" t="s">
        <v>20</v>
      </c>
      <c r="Q17" s="38" t="s">
        <v>18</v>
      </c>
    </row>
    <row r="18" spans="1:17" ht="17.25" customHeight="1" thickBot="1">
      <c r="A18" s="40">
        <v>2</v>
      </c>
      <c r="B18" s="41">
        <v>3319</v>
      </c>
      <c r="C18" s="41"/>
      <c r="D18" s="41"/>
      <c r="E18" s="42" t="s">
        <v>21</v>
      </c>
      <c r="F18" s="42"/>
      <c r="G18" s="42"/>
      <c r="H18" s="43"/>
      <c r="I18" s="44"/>
      <c r="J18" s="45"/>
      <c r="K18" s="46"/>
      <c r="L18" s="47"/>
      <c r="M18" s="48"/>
      <c r="N18" s="49"/>
      <c r="O18" s="50"/>
      <c r="P18" s="51"/>
      <c r="Q18" s="52"/>
    </row>
    <row r="19" spans="1:17" ht="12.75" customHeight="1" thickBot="1">
      <c r="A19" s="53"/>
      <c r="B19" s="54"/>
      <c r="C19" s="54">
        <v>6351</v>
      </c>
      <c r="D19" s="54" t="s">
        <v>58</v>
      </c>
      <c r="E19" s="55" t="s">
        <v>22</v>
      </c>
      <c r="F19" s="55"/>
      <c r="G19" s="55"/>
      <c r="H19" s="56"/>
      <c r="I19" s="57"/>
      <c r="J19" s="58">
        <v>-350</v>
      </c>
      <c r="K19" s="59"/>
      <c r="L19" s="58"/>
      <c r="M19" s="60"/>
      <c r="N19" s="49"/>
      <c r="O19" s="50"/>
      <c r="P19" s="51"/>
      <c r="Q19" s="52"/>
    </row>
    <row r="20" spans="1:17" ht="12.75" customHeight="1" thickBot="1">
      <c r="A20" s="61"/>
      <c r="B20" s="62"/>
      <c r="C20" s="63">
        <v>6351</v>
      </c>
      <c r="D20" s="62"/>
      <c r="E20" s="64" t="s">
        <v>23</v>
      </c>
      <c r="F20" s="64"/>
      <c r="G20" s="64"/>
      <c r="H20" s="65"/>
      <c r="I20" s="66">
        <v>350</v>
      </c>
      <c r="J20" s="67">
        <f>SUM(J19)</f>
        <v>-350</v>
      </c>
      <c r="K20" s="68">
        <f>SUM(I20:J20)</f>
        <v>0</v>
      </c>
      <c r="L20" s="69"/>
      <c r="M20" s="70"/>
      <c r="N20" s="49"/>
      <c r="O20" s="50"/>
      <c r="P20" s="51"/>
      <c r="Q20" s="52"/>
    </row>
    <row r="21" spans="1:17" ht="18" customHeight="1" thickBot="1">
      <c r="A21" s="71">
        <v>3</v>
      </c>
      <c r="B21" s="72">
        <v>3315</v>
      </c>
      <c r="C21" s="72"/>
      <c r="D21" s="72"/>
      <c r="E21" s="73" t="s">
        <v>24</v>
      </c>
      <c r="F21" s="73"/>
      <c r="G21" s="73"/>
      <c r="H21" s="74"/>
      <c r="I21" s="75"/>
      <c r="J21" s="47"/>
      <c r="K21" s="46"/>
      <c r="L21" s="47"/>
      <c r="M21" s="48"/>
      <c r="N21" s="49"/>
      <c r="O21" s="50"/>
      <c r="P21" s="51"/>
      <c r="Q21" s="52"/>
    </row>
    <row r="22" spans="1:17" ht="12.75" customHeight="1" thickBot="1">
      <c r="A22" s="76"/>
      <c r="B22" s="77"/>
      <c r="C22" s="54">
        <v>6351</v>
      </c>
      <c r="D22" s="54" t="s">
        <v>69</v>
      </c>
      <c r="E22" s="78" t="s">
        <v>25</v>
      </c>
      <c r="F22" s="267"/>
      <c r="G22" s="267"/>
      <c r="H22" s="79"/>
      <c r="I22" s="80"/>
      <c r="J22" s="81">
        <v>-2000</v>
      </c>
      <c r="K22" s="82"/>
      <c r="L22" s="81"/>
      <c r="M22" s="83"/>
      <c r="N22" s="49"/>
      <c r="O22" s="50"/>
      <c r="P22" s="51"/>
      <c r="Q22" s="52"/>
    </row>
    <row r="23" spans="1:17" ht="12.75" customHeight="1" thickBot="1">
      <c r="A23" s="248"/>
      <c r="B23" s="104"/>
      <c r="C23" s="104">
        <v>6351</v>
      </c>
      <c r="D23" s="104"/>
      <c r="E23" s="240" t="s">
        <v>23</v>
      </c>
      <c r="F23" s="240"/>
      <c r="G23" s="240"/>
      <c r="H23" s="240"/>
      <c r="I23" s="249">
        <v>2000</v>
      </c>
      <c r="J23" s="250">
        <f>SUM(J22)</f>
        <v>-2000</v>
      </c>
      <c r="K23" s="251">
        <f>SUM(I23:J23)</f>
        <v>0</v>
      </c>
      <c r="L23" s="250"/>
      <c r="M23" s="251"/>
      <c r="N23" s="49"/>
      <c r="O23" s="50"/>
      <c r="P23" s="51"/>
      <c r="Q23" s="52"/>
    </row>
    <row r="24" spans="1:17" ht="27.75" customHeight="1" thickBot="1" thickTop="1">
      <c r="A24" s="247"/>
      <c r="B24" s="126">
        <v>3315</v>
      </c>
      <c r="C24" s="126"/>
      <c r="D24" s="241" t="s">
        <v>53</v>
      </c>
      <c r="E24" s="269" t="s">
        <v>67</v>
      </c>
      <c r="F24" s="280"/>
      <c r="G24" s="280" t="s">
        <v>66</v>
      </c>
      <c r="H24" s="236"/>
      <c r="I24" s="242"/>
      <c r="J24" s="243"/>
      <c r="K24" s="244"/>
      <c r="L24" s="243"/>
      <c r="M24" s="244"/>
      <c r="N24" s="49"/>
      <c r="O24" s="50"/>
      <c r="P24" s="51"/>
      <c r="Q24" s="52"/>
    </row>
    <row r="25" spans="1:17" ht="12.75" customHeight="1" thickBot="1">
      <c r="A25" s="257"/>
      <c r="B25" s="114"/>
      <c r="C25" s="54">
        <v>6351</v>
      </c>
      <c r="D25" s="114"/>
      <c r="E25" s="276" t="s">
        <v>71</v>
      </c>
      <c r="F25" s="281">
        <v>2281.429</v>
      </c>
      <c r="G25" s="57">
        <v>31245.879</v>
      </c>
      <c r="H25" s="245"/>
      <c r="I25" s="258"/>
      <c r="J25" s="58">
        <v>5000</v>
      </c>
      <c r="K25" s="259"/>
      <c r="L25" s="246"/>
      <c r="M25" s="259"/>
      <c r="N25" s="49"/>
      <c r="O25" s="50"/>
      <c r="P25" s="51"/>
      <c r="Q25" s="52"/>
    </row>
    <row r="26" spans="1:17" ht="12.75" customHeight="1" thickBot="1">
      <c r="A26" s="252"/>
      <c r="B26" s="253"/>
      <c r="C26" s="253">
        <v>6351</v>
      </c>
      <c r="D26" s="253"/>
      <c r="E26" s="64" t="s">
        <v>23</v>
      </c>
      <c r="F26" s="64"/>
      <c r="G26" s="119"/>
      <c r="H26" s="119"/>
      <c r="I26" s="254"/>
      <c r="J26" s="255">
        <f>SUM(J25)</f>
        <v>5000</v>
      </c>
      <c r="K26" s="256">
        <f>SUM(J26)</f>
        <v>5000</v>
      </c>
      <c r="L26" s="255"/>
      <c r="M26" s="256"/>
      <c r="N26" s="49"/>
      <c r="O26" s="50"/>
      <c r="P26" s="51"/>
      <c r="Q26" s="52"/>
    </row>
    <row r="27" spans="1:17" ht="15" customHeight="1">
      <c r="A27" s="86">
        <v>6</v>
      </c>
      <c r="B27" s="87">
        <v>3319</v>
      </c>
      <c r="C27" s="87"/>
      <c r="D27" s="87"/>
      <c r="E27" s="73" t="s">
        <v>26</v>
      </c>
      <c r="F27" s="73"/>
      <c r="G27" s="73"/>
      <c r="H27" s="88"/>
      <c r="I27" s="89"/>
      <c r="J27" s="47"/>
      <c r="K27" s="48"/>
      <c r="L27" s="90"/>
      <c r="M27" s="91"/>
      <c r="N27" s="92"/>
      <c r="O27" s="93"/>
      <c r="P27" s="94"/>
      <c r="Q27" s="95"/>
    </row>
    <row r="28" spans="1:17" ht="12.75" customHeight="1">
      <c r="A28" s="76"/>
      <c r="B28" s="77"/>
      <c r="C28" s="54">
        <v>6130</v>
      </c>
      <c r="D28" s="54" t="s">
        <v>59</v>
      </c>
      <c r="E28" s="78" t="s">
        <v>27</v>
      </c>
      <c r="F28" s="268"/>
      <c r="G28" s="268"/>
      <c r="H28" s="96"/>
      <c r="I28" s="97"/>
      <c r="J28" s="47"/>
      <c r="K28" s="46"/>
      <c r="L28" s="47"/>
      <c r="M28" s="48"/>
      <c r="N28" s="98"/>
      <c r="O28" s="99"/>
      <c r="P28" s="100"/>
      <c r="Q28" s="101"/>
    </row>
    <row r="29" spans="1:17" ht="12.75" customHeight="1" thickBot="1">
      <c r="A29" s="102"/>
      <c r="B29" s="103"/>
      <c r="C29" s="104">
        <v>6130</v>
      </c>
      <c r="D29" s="104"/>
      <c r="E29" s="240" t="s">
        <v>28</v>
      </c>
      <c r="F29" s="240"/>
      <c r="G29" s="240"/>
      <c r="H29" s="105"/>
      <c r="I29" s="106">
        <v>2000</v>
      </c>
      <c r="J29" s="107"/>
      <c r="K29" s="108">
        <f>SUM(I29:J29)</f>
        <v>2000</v>
      </c>
      <c r="L29" s="107"/>
      <c r="M29" s="109"/>
      <c r="N29" s="110"/>
      <c r="O29" s="111"/>
      <c r="P29" s="112"/>
      <c r="Q29" s="113"/>
    </row>
    <row r="30" spans="1:17" ht="12.75" customHeight="1" thickTop="1">
      <c r="A30" s="76"/>
      <c r="B30" s="77"/>
      <c r="C30" s="150"/>
      <c r="D30" s="77" t="s">
        <v>60</v>
      </c>
      <c r="E30" s="115" t="s">
        <v>29</v>
      </c>
      <c r="F30" s="270"/>
      <c r="G30" s="270"/>
      <c r="H30" s="237"/>
      <c r="I30" s="238"/>
      <c r="J30" s="81"/>
      <c r="K30" s="239"/>
      <c r="L30" s="81"/>
      <c r="M30" s="83"/>
      <c r="N30" s="110"/>
      <c r="O30" s="111"/>
      <c r="P30" s="112"/>
      <c r="Q30" s="101"/>
    </row>
    <row r="31" spans="1:17" ht="12.75" customHeight="1">
      <c r="A31" s="53"/>
      <c r="B31" s="54"/>
      <c r="C31" s="54">
        <v>6351</v>
      </c>
      <c r="D31" s="114"/>
      <c r="E31" s="115"/>
      <c r="F31" s="115"/>
      <c r="G31" s="115"/>
      <c r="H31" s="56"/>
      <c r="I31" s="57"/>
      <c r="J31" s="58">
        <v>-400</v>
      </c>
      <c r="K31" s="59"/>
      <c r="L31" s="58"/>
      <c r="M31" s="60"/>
      <c r="N31" s="116"/>
      <c r="O31" s="117"/>
      <c r="P31" s="118"/>
      <c r="Q31" s="101"/>
    </row>
    <row r="32" spans="1:17" ht="12.75" customHeight="1" thickBot="1">
      <c r="A32" s="61"/>
      <c r="B32" s="62"/>
      <c r="C32" s="63">
        <v>6351</v>
      </c>
      <c r="D32" s="63"/>
      <c r="E32" s="119" t="s">
        <v>23</v>
      </c>
      <c r="F32" s="119"/>
      <c r="G32" s="119"/>
      <c r="H32" s="65"/>
      <c r="I32" s="66">
        <v>400</v>
      </c>
      <c r="J32" s="85">
        <f>SUM(J31)</f>
        <v>-400</v>
      </c>
      <c r="K32" s="120">
        <f>SUM(I32:J32)</f>
        <v>0</v>
      </c>
      <c r="L32" s="69"/>
      <c r="M32" s="121"/>
      <c r="N32" s="122"/>
      <c r="O32" s="123"/>
      <c r="P32" s="124"/>
      <c r="Q32" s="101"/>
    </row>
    <row r="33" spans="1:17" ht="16.5" customHeight="1">
      <c r="A33" s="125">
        <v>7</v>
      </c>
      <c r="B33" s="126">
        <v>3319</v>
      </c>
      <c r="C33" s="126"/>
      <c r="D33" s="126"/>
      <c r="E33" s="127" t="s">
        <v>30</v>
      </c>
      <c r="F33" s="42"/>
      <c r="G33" s="42"/>
      <c r="H33" s="128"/>
      <c r="I33" s="129"/>
      <c r="J33" s="130"/>
      <c r="K33" s="131"/>
      <c r="L33" s="130"/>
      <c r="M33" s="132"/>
      <c r="N33" s="133"/>
      <c r="O33" s="134"/>
      <c r="P33" s="100"/>
      <c r="Q33" s="101"/>
    </row>
    <row r="34" spans="1:17" s="136" customFormat="1" ht="12.75" customHeight="1">
      <c r="A34" s="53"/>
      <c r="B34" s="54"/>
      <c r="C34" s="54">
        <v>6351</v>
      </c>
      <c r="D34" s="54" t="s">
        <v>61</v>
      </c>
      <c r="E34" s="55" t="s">
        <v>31</v>
      </c>
      <c r="F34" s="55"/>
      <c r="G34" s="55"/>
      <c r="H34" s="56"/>
      <c r="I34" s="57"/>
      <c r="J34" s="58">
        <v>-1000</v>
      </c>
      <c r="K34" s="59"/>
      <c r="L34" s="58"/>
      <c r="M34" s="60"/>
      <c r="N34" s="116"/>
      <c r="O34" s="117"/>
      <c r="P34" s="100"/>
      <c r="Q34" s="135"/>
    </row>
    <row r="35" spans="1:17" ht="12.75" customHeight="1" thickBot="1">
      <c r="A35" s="61"/>
      <c r="B35" s="62"/>
      <c r="C35" s="63">
        <v>6351</v>
      </c>
      <c r="D35" s="63"/>
      <c r="E35" s="64" t="s">
        <v>23</v>
      </c>
      <c r="F35" s="64"/>
      <c r="G35" s="64"/>
      <c r="H35" s="65"/>
      <c r="I35" s="66">
        <v>1000</v>
      </c>
      <c r="J35" s="85">
        <f>SUM(J34)</f>
        <v>-1000</v>
      </c>
      <c r="K35" s="68">
        <f>SUM(I35:J35)</f>
        <v>0</v>
      </c>
      <c r="L35" s="69"/>
      <c r="M35" s="70"/>
      <c r="N35" s="122"/>
      <c r="O35" s="123"/>
      <c r="P35" s="100"/>
      <c r="Q35" s="101"/>
    </row>
    <row r="36" spans="1:17" ht="15" customHeight="1">
      <c r="A36" s="71">
        <v>9</v>
      </c>
      <c r="B36" s="72">
        <v>3315</v>
      </c>
      <c r="C36" s="72"/>
      <c r="D36" s="72"/>
      <c r="E36" s="73" t="s">
        <v>32</v>
      </c>
      <c r="F36" s="73"/>
      <c r="G36" s="73"/>
      <c r="H36" s="115"/>
      <c r="I36" s="137"/>
      <c r="J36" s="47"/>
      <c r="K36" s="46"/>
      <c r="L36" s="47"/>
      <c r="M36" s="48"/>
      <c r="N36" s="98"/>
      <c r="O36" s="99"/>
      <c r="P36" s="100"/>
      <c r="Q36" s="101"/>
    </row>
    <row r="37" spans="1:17" ht="12.75" customHeight="1">
      <c r="A37" s="53"/>
      <c r="B37" s="54"/>
      <c r="C37" s="54">
        <v>5331</v>
      </c>
      <c r="D37" s="54" t="s">
        <v>62</v>
      </c>
      <c r="E37" s="55" t="s">
        <v>33</v>
      </c>
      <c r="F37" s="55"/>
      <c r="G37" s="55"/>
      <c r="H37" s="138"/>
      <c r="I37" s="57"/>
      <c r="J37" s="58">
        <v>-500</v>
      </c>
      <c r="K37" s="59"/>
      <c r="L37" s="58"/>
      <c r="M37" s="60"/>
      <c r="N37" s="116"/>
      <c r="O37" s="117"/>
      <c r="P37" s="118"/>
      <c r="Q37" s="139"/>
    </row>
    <row r="38" spans="1:17" ht="12.75" customHeight="1" thickBot="1">
      <c r="A38" s="84"/>
      <c r="B38" s="63"/>
      <c r="C38" s="63">
        <v>5331</v>
      </c>
      <c r="D38" s="63"/>
      <c r="E38" s="64" t="s">
        <v>34</v>
      </c>
      <c r="F38" s="64"/>
      <c r="G38" s="64"/>
      <c r="H38" s="140"/>
      <c r="I38" s="141">
        <v>500</v>
      </c>
      <c r="J38" s="85">
        <f>SUM(J37)</f>
        <v>-500</v>
      </c>
      <c r="K38" s="142">
        <f>SUM(I38:J38)</f>
        <v>0</v>
      </c>
      <c r="L38" s="69"/>
      <c r="M38" s="143"/>
      <c r="N38" s="110"/>
      <c r="O38" s="111"/>
      <c r="P38" s="100"/>
      <c r="Q38" s="144"/>
    </row>
    <row r="39" spans="1:17" ht="12.75" customHeight="1">
      <c r="A39" s="125">
        <v>10</v>
      </c>
      <c r="B39" s="126">
        <v>3315</v>
      </c>
      <c r="C39" s="126"/>
      <c r="D39" s="126"/>
      <c r="E39" s="42" t="s">
        <v>35</v>
      </c>
      <c r="F39" s="42"/>
      <c r="G39" s="42"/>
      <c r="H39" s="128"/>
      <c r="I39" s="75"/>
      <c r="J39" s="47"/>
      <c r="K39" s="46"/>
      <c r="L39" s="47"/>
      <c r="M39" s="48"/>
      <c r="N39" s="98"/>
      <c r="O39" s="99"/>
      <c r="P39" s="100"/>
      <c r="Q39" s="101"/>
    </row>
    <row r="40" spans="1:17" ht="12.75" customHeight="1">
      <c r="A40" s="53"/>
      <c r="B40" s="114"/>
      <c r="C40" s="54">
        <v>6351</v>
      </c>
      <c r="D40" s="54" t="s">
        <v>63</v>
      </c>
      <c r="E40" s="279" t="s">
        <v>36</v>
      </c>
      <c r="F40" s="145"/>
      <c r="G40" s="145"/>
      <c r="H40" s="56"/>
      <c r="I40" s="75">
        <v>500</v>
      </c>
      <c r="J40" s="47">
        <v>-500</v>
      </c>
      <c r="K40" s="46"/>
      <c r="L40" s="47"/>
      <c r="M40" s="48"/>
      <c r="N40" s="98"/>
      <c r="O40" s="99"/>
      <c r="P40" s="100"/>
      <c r="Q40" s="101"/>
    </row>
    <row r="41" spans="1:17" ht="12.75" customHeight="1">
      <c r="A41" s="76"/>
      <c r="B41" s="77"/>
      <c r="C41" s="54">
        <v>6351</v>
      </c>
      <c r="D41" s="54" t="s">
        <v>64</v>
      </c>
      <c r="E41" s="146" t="s">
        <v>37</v>
      </c>
      <c r="F41" s="269"/>
      <c r="G41" s="269"/>
      <c r="H41" s="96"/>
      <c r="I41" s="97">
        <v>250</v>
      </c>
      <c r="J41" s="47">
        <v>-250</v>
      </c>
      <c r="K41" s="46"/>
      <c r="L41" s="47"/>
      <c r="M41" s="48"/>
      <c r="N41" s="98"/>
      <c r="O41" s="99"/>
      <c r="P41" s="118"/>
      <c r="Q41" s="139"/>
    </row>
    <row r="42" spans="1:17" ht="12.75" customHeight="1" thickBot="1">
      <c r="A42" s="61"/>
      <c r="B42" s="62"/>
      <c r="C42" s="63">
        <v>6351</v>
      </c>
      <c r="D42" s="63"/>
      <c r="E42" s="64" t="s">
        <v>23</v>
      </c>
      <c r="F42" s="64"/>
      <c r="G42" s="64"/>
      <c r="H42" s="65"/>
      <c r="I42" s="66">
        <f>SUM(I40:I41)</f>
        <v>750</v>
      </c>
      <c r="J42" s="85">
        <f>SUM(J40:J41)</f>
        <v>-750</v>
      </c>
      <c r="K42" s="68">
        <f>SUM(I42:J42)</f>
        <v>0</v>
      </c>
      <c r="L42" s="69"/>
      <c r="M42" s="70"/>
      <c r="N42" s="122"/>
      <c r="O42" s="123"/>
      <c r="P42" s="124"/>
      <c r="Q42" s="113"/>
    </row>
    <row r="43" spans="1:17" ht="12.75" customHeight="1">
      <c r="A43" s="40">
        <v>11</v>
      </c>
      <c r="B43" s="41">
        <v>3315</v>
      </c>
      <c r="C43" s="41"/>
      <c r="D43" s="41"/>
      <c r="E43" s="147" t="s">
        <v>38</v>
      </c>
      <c r="F43" s="147"/>
      <c r="G43" s="147"/>
      <c r="H43" s="43"/>
      <c r="I43" s="44"/>
      <c r="J43" s="45"/>
      <c r="K43" s="148"/>
      <c r="L43" s="45"/>
      <c r="M43" s="149"/>
      <c r="N43" s="98"/>
      <c r="O43" s="99"/>
      <c r="P43" s="100"/>
      <c r="Q43" s="101"/>
    </row>
    <row r="44" spans="1:17" ht="12.75" customHeight="1">
      <c r="A44" s="53"/>
      <c r="B44" s="54"/>
      <c r="C44" s="54">
        <v>6901</v>
      </c>
      <c r="D44" s="54"/>
      <c r="E44" s="55"/>
      <c r="F44" s="55"/>
      <c r="G44" s="55"/>
      <c r="H44" s="56"/>
      <c r="I44" s="57"/>
      <c r="J44" s="58"/>
      <c r="K44" s="59"/>
      <c r="L44" s="58"/>
      <c r="M44" s="60"/>
      <c r="N44" s="98"/>
      <c r="O44" s="99"/>
      <c r="P44" s="118"/>
      <c r="Q44" s="139"/>
    </row>
    <row r="45" spans="1:17" ht="12.75" customHeight="1" thickBot="1">
      <c r="A45" s="76"/>
      <c r="B45" s="77"/>
      <c r="C45" s="114">
        <v>6901</v>
      </c>
      <c r="D45" s="150"/>
      <c r="E45" s="64" t="s">
        <v>68</v>
      </c>
      <c r="F45" s="236"/>
      <c r="G45" s="236"/>
      <c r="H45" s="96"/>
      <c r="I45" s="151"/>
      <c r="J45" s="47"/>
      <c r="K45" s="152"/>
      <c r="L45" s="153"/>
      <c r="M45" s="154"/>
      <c r="N45" s="98"/>
      <c r="O45" s="155"/>
      <c r="P45" s="100"/>
      <c r="Q45" s="101"/>
    </row>
    <row r="46" spans="1:17" ht="18" customHeight="1" thickBot="1">
      <c r="A46" s="156"/>
      <c r="B46" s="157"/>
      <c r="C46" s="157"/>
      <c r="D46" s="158"/>
      <c r="E46" s="159" t="s">
        <v>39</v>
      </c>
      <c r="F46" s="159"/>
      <c r="G46" s="159"/>
      <c r="H46" s="158"/>
      <c r="I46" s="160">
        <f>I20+I23+I29+I32+I35+I38+I42</f>
        <v>7000</v>
      </c>
      <c r="J46" s="161">
        <f>J20+J23+J26+J32+J35+J38+J42</f>
        <v>0</v>
      </c>
      <c r="K46" s="162">
        <f>K20+K23+K26+K29+K32+K35+K39+K42</f>
        <v>7000</v>
      </c>
      <c r="L46" s="161"/>
      <c r="M46" s="162"/>
      <c r="N46" s="161"/>
      <c r="O46" s="163"/>
      <c r="P46" s="164" t="e">
        <f>#REF!+#REF!</f>
        <v>#REF!</v>
      </c>
      <c r="Q46" s="165"/>
    </row>
    <row r="47" spans="1:17" ht="12.75">
      <c r="A47" s="166"/>
      <c r="B47" s="167"/>
      <c r="C47" s="167"/>
      <c r="D47" s="167"/>
      <c r="E47" s="167"/>
      <c r="F47" s="167"/>
      <c r="G47" s="167"/>
      <c r="H47" s="167"/>
      <c r="I47" s="168"/>
      <c r="J47" s="169"/>
      <c r="K47" s="168"/>
      <c r="L47" s="170"/>
      <c r="M47" s="168"/>
      <c r="N47" s="170"/>
      <c r="O47" s="168"/>
      <c r="P47" s="135"/>
      <c r="Q47" s="135"/>
    </row>
    <row r="48" spans="1:17" s="173" customFormat="1" ht="18" customHeight="1" thickBot="1">
      <c r="A48" s="19" t="s">
        <v>40</v>
      </c>
      <c r="B48" s="19"/>
      <c r="C48" s="19"/>
      <c r="D48" s="19"/>
      <c r="E48" s="19"/>
      <c r="F48" s="19"/>
      <c r="G48" s="19"/>
      <c r="H48" s="19"/>
      <c r="I48" s="171"/>
      <c r="J48" s="135"/>
      <c r="K48" s="135"/>
      <c r="L48" s="172"/>
      <c r="M48" s="172"/>
      <c r="N48" s="172"/>
      <c r="O48" s="172"/>
      <c r="P48" s="171"/>
      <c r="Q48" s="171"/>
    </row>
    <row r="49" spans="1:17" s="183" customFormat="1" ht="18" customHeight="1" thickBot="1">
      <c r="A49" s="174" t="s">
        <v>41</v>
      </c>
      <c r="B49" s="175"/>
      <c r="C49" s="176"/>
      <c r="D49" s="177"/>
      <c r="E49" s="177"/>
      <c r="F49" s="177"/>
      <c r="G49" s="177"/>
      <c r="H49" s="178"/>
      <c r="I49" s="179" t="s">
        <v>42</v>
      </c>
      <c r="J49" s="180" t="s">
        <v>43</v>
      </c>
      <c r="K49" s="181" t="s">
        <v>44</v>
      </c>
      <c r="L49" s="180" t="s">
        <v>43</v>
      </c>
      <c r="M49" s="181" t="s">
        <v>44</v>
      </c>
      <c r="N49" s="182" t="s">
        <v>43</v>
      </c>
      <c r="O49" s="181" t="s">
        <v>44</v>
      </c>
      <c r="P49" s="182" t="s">
        <v>43</v>
      </c>
      <c r="Q49" s="181"/>
    </row>
    <row r="50" spans="1:17" ht="18" customHeight="1">
      <c r="A50" s="184" t="s">
        <v>45</v>
      </c>
      <c r="B50" s="185"/>
      <c r="C50" s="186">
        <v>6351</v>
      </c>
      <c r="D50" s="187"/>
      <c r="E50" s="188" t="s">
        <v>46</v>
      </c>
      <c r="F50" s="271"/>
      <c r="G50" s="188"/>
      <c r="H50" s="185"/>
      <c r="I50" s="189">
        <f>I20+I23+I32+I35+I42</f>
        <v>4500</v>
      </c>
      <c r="J50" s="190">
        <f>J20+J23+J26+J32+J35+J42</f>
        <v>500</v>
      </c>
      <c r="K50" s="260">
        <f>SUM(I50:J50)</f>
        <v>5000</v>
      </c>
      <c r="L50" s="191"/>
      <c r="M50" s="192"/>
      <c r="N50" s="193"/>
      <c r="O50" s="194"/>
      <c r="P50" s="195">
        <v>0</v>
      </c>
      <c r="Q50" s="101"/>
    </row>
    <row r="51" spans="1:17" ht="18" customHeight="1">
      <c r="A51" s="196" t="s">
        <v>45</v>
      </c>
      <c r="B51" s="197"/>
      <c r="C51" s="198">
        <v>5331</v>
      </c>
      <c r="D51" s="199"/>
      <c r="E51" s="200" t="s">
        <v>47</v>
      </c>
      <c r="F51" s="272"/>
      <c r="G51" s="200"/>
      <c r="H51" s="197"/>
      <c r="I51" s="201">
        <f>I38</f>
        <v>500</v>
      </c>
      <c r="J51" s="202">
        <f>J38</f>
        <v>-500</v>
      </c>
      <c r="K51" s="261">
        <f>SUM(I51:J51)</f>
        <v>0</v>
      </c>
      <c r="L51" s="204"/>
      <c r="M51" s="205"/>
      <c r="N51" s="206"/>
      <c r="O51" s="207"/>
      <c r="P51" s="118">
        <v>0</v>
      </c>
      <c r="Q51" s="139"/>
    </row>
    <row r="52" spans="1:17" ht="26.25" customHeight="1">
      <c r="A52" s="196" t="s">
        <v>45</v>
      </c>
      <c r="B52" s="197"/>
      <c r="C52" s="198">
        <v>6130</v>
      </c>
      <c r="D52" s="199"/>
      <c r="E52" s="208" t="s">
        <v>48</v>
      </c>
      <c r="F52" s="273"/>
      <c r="G52" s="208"/>
      <c r="H52" s="209"/>
      <c r="I52" s="210">
        <f>I29</f>
        <v>2000</v>
      </c>
      <c r="J52" s="202"/>
      <c r="K52" s="203">
        <f>SUM(I52:J52)</f>
        <v>2000</v>
      </c>
      <c r="L52" s="204"/>
      <c r="M52" s="205"/>
      <c r="N52" s="206"/>
      <c r="O52" s="207"/>
      <c r="P52" s="118"/>
      <c r="Q52" s="139"/>
    </row>
    <row r="53" spans="1:17" ht="18" customHeight="1" thickBot="1">
      <c r="A53" s="211" t="s">
        <v>45</v>
      </c>
      <c r="B53" s="212"/>
      <c r="C53" s="213">
        <v>6901</v>
      </c>
      <c r="D53" s="214"/>
      <c r="E53" s="215" t="s">
        <v>49</v>
      </c>
      <c r="F53" s="274"/>
      <c r="G53" s="215"/>
      <c r="H53" s="216"/>
      <c r="I53" s="217">
        <v>0</v>
      </c>
      <c r="J53" s="218"/>
      <c r="K53" s="277">
        <v>0</v>
      </c>
      <c r="L53" s="219"/>
      <c r="M53" s="220"/>
      <c r="N53" s="221"/>
      <c r="O53" s="222"/>
      <c r="P53" s="223">
        <f>SUM(P50:P51)</f>
        <v>0</v>
      </c>
      <c r="Q53" s="224"/>
    </row>
    <row r="54" spans="1:17" ht="18" customHeight="1" thickBot="1">
      <c r="A54" s="225"/>
      <c r="B54" s="226"/>
      <c r="C54" s="226"/>
      <c r="D54" s="226"/>
      <c r="E54" s="227" t="s">
        <v>50</v>
      </c>
      <c r="F54" s="275"/>
      <c r="G54" s="227"/>
      <c r="H54" s="226"/>
      <c r="I54" s="228">
        <f>SUM(I50:I53)</f>
        <v>7000</v>
      </c>
      <c r="J54" s="229">
        <f>SUM(J50:J53)</f>
        <v>0</v>
      </c>
      <c r="K54" s="230">
        <f>SUM(K50:K53)</f>
        <v>7000</v>
      </c>
      <c r="L54" s="278"/>
      <c r="M54" s="231"/>
      <c r="N54" s="232"/>
      <c r="O54" s="232"/>
      <c r="P54" s="233"/>
      <c r="Q54" s="234"/>
    </row>
    <row r="55" spans="1:17" ht="12.75">
      <c r="A55" s="5"/>
      <c r="B55" s="5"/>
      <c r="C55" s="5"/>
      <c r="D55" s="5"/>
      <c r="E55" s="19"/>
      <c r="F55" s="19"/>
      <c r="G55" s="19"/>
      <c r="H55" s="19"/>
      <c r="I55" s="171"/>
      <c r="J55" s="235"/>
      <c r="K55" s="235"/>
      <c r="L55" s="135"/>
      <c r="M55" s="135"/>
      <c r="N55" s="135"/>
      <c r="O55" s="135"/>
      <c r="P55" s="235"/>
      <c r="Q55" s="235"/>
    </row>
  </sheetData>
  <sheetProtection/>
  <mergeCells count="4">
    <mergeCell ref="J16:K16"/>
    <mergeCell ref="L16:M16"/>
    <mergeCell ref="N16:O16"/>
    <mergeCell ref="P16:Q16"/>
  </mergeCells>
  <printOptions/>
  <pageMargins left="0.3937007874015748" right="0.3937007874015748" top="0.5905511811023623" bottom="0.5905511811023623" header="0.3937007874015748" footer="0.3937007874015748"/>
  <pageSetup horizontalDpi="300" verticalDpi="300" orientation="landscape" paperSize="9" scale="80" r:id="rId1"/>
  <headerFooter scaleWithDoc="0" alignWithMargins="0">
    <oddFooter xml:space="preserve">&amp;R&amp;P z &amp;N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385</cp:lastModifiedBy>
  <cp:lastPrinted>2008-12-30T05:47:41Z</cp:lastPrinted>
  <dcterms:created xsi:type="dcterms:W3CDTF">2008-12-16T11:55:30Z</dcterms:created>
  <dcterms:modified xsi:type="dcterms:W3CDTF">2008-12-30T05:58:48Z</dcterms:modified>
  <cp:category/>
  <cp:version/>
  <cp:contentType/>
  <cp:contentStatus/>
</cp:coreProperties>
</file>