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školství'!$25:$26</definedName>
    <definedName name="_xlnm.Print_Area" localSheetId="0">'14 školství'!$A$1:$BR$107</definedName>
  </definedNames>
  <calcPr fullCalcOnLoad="1"/>
</workbook>
</file>

<file path=xl/sharedStrings.xml><?xml version="1.0" encoding="utf-8"?>
<sst xmlns="http://schemas.openxmlformats.org/spreadsheetml/2006/main" count="151" uniqueCount="121">
  <si>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</si>
  <si>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</si>
  <si>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</si>
  <si>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</si>
  <si>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</si>
  <si>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</si>
  <si>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ZK/30/2072/2008 z 11.9.2008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</si>
  <si>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</si>
  <si>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</si>
  <si>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</si>
  <si>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</si>
  <si>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</si>
  <si>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</si>
  <si>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</si>
  <si>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</si>
  <si>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</si>
  <si>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</si>
  <si>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</si>
  <si>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</si>
  <si>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Rekonstrukce  rozvodů včetně projektové dokumentace</t>
  </si>
  <si>
    <t>SM/09/301</t>
  </si>
  <si>
    <t>Rekonstrukce kotelny ve škole</t>
  </si>
  <si>
    <t>SM/07/323</t>
  </si>
  <si>
    <t>pozemky</t>
  </si>
  <si>
    <t>Dětský domov a školní jídelna, Nechanice, Hrádecká 267</t>
  </si>
  <si>
    <t>Výkup nemovitosti - splátky</t>
  </si>
  <si>
    <t>celkem kapitálové výdaje odvětví</t>
  </si>
  <si>
    <t>Jiráskovo gymnázium, Náchod, Řezníčkova 451</t>
  </si>
  <si>
    <t>SM/08/301</t>
  </si>
  <si>
    <t>Rekonstrukce sociálního zařízení</t>
  </si>
  <si>
    <t>celkem inv. transfery PO</t>
  </si>
  <si>
    <t>Gymnázium, Dobruška, Pulická 779</t>
  </si>
  <si>
    <t>SM/08/310</t>
  </si>
  <si>
    <t xml:space="preserve"> Rekonstrukce sociálního zařízení (spoluúčast IF)</t>
  </si>
  <si>
    <t>Střední škola zahradnická, Kopidlno, náměstí Hilmarovo 1</t>
  </si>
  <si>
    <t>SM/08/309</t>
  </si>
  <si>
    <t>Vyšší odborná škola zdravotnická a Střední zdravotnická škola, Trutnov, Procházkova 303</t>
  </si>
  <si>
    <t>Rekonstrukce šaten ve škole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</si>
  <si>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</si>
  <si>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</si>
  <si>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</si>
  <si>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</si>
  <si>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</si>
  <si>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</si>
  <si>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</si>
  <si>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</si>
  <si>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</si>
  <si>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</si>
  <si>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</si>
  <si>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</si>
  <si>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r>
      <t xml:space="preserve">Počáteční stav </t>
    </r>
    <r>
      <rPr>
        <sz val="9"/>
        <rFont val="Arial"/>
        <family val="2"/>
      </rPr>
      <t>/ze schváleného rozpočtu/ ZK/30/2072/2008 z 11.9.2008</t>
    </r>
    <r>
      <rPr>
        <b/>
        <sz val="9"/>
        <rFont val="Arial"/>
        <family val="2"/>
      </rPr>
      <t xml:space="preserve">
</t>
    </r>
  </si>
  <si>
    <t>koupě objektu ul. Vážní - splátka</t>
  </si>
  <si>
    <t>I. uvolnění v rámci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</si>
  <si>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28.1.2009</t>
    </r>
  </si>
  <si>
    <t>Výměna oken - dokončení</t>
  </si>
  <si>
    <t>Střední odborná škola veterinární, Hradec Králové - Kukleny, Pražská 68</t>
  </si>
  <si>
    <t>neinvestiční příspěvky PO</t>
  </si>
  <si>
    <t xml:space="preserve">celkem neinvestiční příspěvky PO </t>
  </si>
  <si>
    <t>SM/08/305</t>
  </si>
  <si>
    <t>SM/08/351</t>
  </si>
  <si>
    <t>Lepařovo gymnázium, Jičín, Jiráskova 30</t>
  </si>
  <si>
    <t>Gymnázium a Střední odborná škola, Hořice, Husova 1414</t>
  </si>
  <si>
    <t>I. navýšení - nedočerpáno do limitu FRR 2008</t>
  </si>
  <si>
    <t>I. navýšení</t>
  </si>
  <si>
    <t>II. navýšení</t>
  </si>
  <si>
    <t>Střední průmyslová škola, Hradec Králové, Hradecká 647</t>
  </si>
  <si>
    <t>celkem kapitálové výdaje - odvětví</t>
  </si>
  <si>
    <t>celkem pozemky</t>
  </si>
  <si>
    <t>Rekonstrukce a přístavba školní kuchyně-dofinancování</t>
  </si>
  <si>
    <t xml:space="preserve">Výměna oken  </t>
  </si>
  <si>
    <t>SM/08/366</t>
  </si>
  <si>
    <t>Odborné učiliště a Praktická škola, Hostinné, Mládežnická 329</t>
  </si>
  <si>
    <t>Gymnázium a Střední odborná škola, Jaroměř, Lužická 423</t>
  </si>
  <si>
    <t>Oprava stropu v učebně fyziky</t>
  </si>
  <si>
    <t>Dětský domov, základní škola, školní družina a školní jídelna, Kostelec nad Orlicí, Pelclova 279</t>
  </si>
  <si>
    <t>Oprava střechy - Bulharská - PD</t>
  </si>
  <si>
    <t>Domov mládeže, internát a školní jídelna, Hradec Králové, Vocelova 1469/5</t>
  </si>
  <si>
    <t>SM/08/354</t>
  </si>
  <si>
    <t>Zhotovení přípojky TUV - spoluúčast</t>
  </si>
  <si>
    <t>Základní škola logopedická a Mateřská škola logopedická, Choustníkovo Hradiště 161</t>
  </si>
  <si>
    <t>Přístavba a stavební úpravy</t>
  </si>
  <si>
    <t>SM/08/364</t>
  </si>
  <si>
    <t>Střední škola informatiky a služeb, Dvůr Králové nad Labem, Elišky Krásnohorské 2069</t>
  </si>
  <si>
    <t>Modernizace a změna využívání dílny na víceúčelový sál</t>
  </si>
  <si>
    <t>Střední odborná škola a Střední odborné učiliště, Hradec Králové, Hradební 1029</t>
  </si>
  <si>
    <t>Střední odborná škola a Střední odborné učiliště, Hradec Králové, Vocelova 1338</t>
  </si>
  <si>
    <t>Vyšší odborná škola, Střední odborná škola a Střední odborné učiliště, Kostelec nad Orlicí, Komenského 873</t>
  </si>
  <si>
    <t>Myčka na nádobí - spoluúčast IF</t>
  </si>
  <si>
    <t>* IF = investiční fond organizace</t>
  </si>
  <si>
    <t>PD Rekonstrukce DM Fibichova</t>
  </si>
  <si>
    <t>SM/08/376</t>
  </si>
  <si>
    <t>Střední škola řemeslná, Jaroměř, Studničkova 260</t>
  </si>
  <si>
    <t>SM/09/302</t>
  </si>
  <si>
    <t>SM/09/303</t>
  </si>
  <si>
    <t>SM/09/304</t>
  </si>
  <si>
    <t>SM/09/305</t>
  </si>
  <si>
    <t>SM/09/306</t>
  </si>
  <si>
    <t>SM/09/307</t>
  </si>
  <si>
    <t>SM/09/308</t>
  </si>
  <si>
    <t>R 28.1.2009, ZK 5.3.2009</t>
  </si>
  <si>
    <t>PD = projektová dokumentace</t>
  </si>
  <si>
    <t>Stavební úpravy keramické dílny, vč.  keramické pece</t>
  </si>
  <si>
    <t>PD stavebních úprav (reko střechy, šaten a soc. zařízení u tělocvičny)</t>
  </si>
  <si>
    <t>SM/08/363</t>
  </si>
  <si>
    <r>
      <t xml:space="preserve">přerozdělení finančních prostředků r. 2009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</si>
  <si>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nečerpaných prostředků r. 2008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</si>
  <si>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Zpracovala: Třísková Dana</t>
  </si>
  <si>
    <t>II. navýšení - nečerpáno na jmenovité akce</t>
  </si>
  <si>
    <t>Sportovní areál - spoluúčast Fond EHP/Norska</t>
  </si>
  <si>
    <t>PD -  Plynofikace jednotlivých objektů vč. kotelen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</si>
  <si>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Rady konané  dne 28.1.2009</t>
    </r>
  </si>
  <si>
    <t>Kapitola 50 - Fond rozvoje a reprodukce Královéhradeckého kraje rok 2009 - sumář -  II. uvolnění</t>
  </si>
  <si>
    <t>III. navýšení</t>
  </si>
  <si>
    <t xml:space="preserve">II. uvolnění </t>
  </si>
  <si>
    <t>R 18.2.2009, ZK 5.3.2009</t>
  </si>
  <si>
    <r>
      <t xml:space="preserve"> II. uvolnění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</si>
  <si>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18.2.2009, Z 5.3.2009</t>
    </r>
  </si>
  <si>
    <t>Stavební úpravy čp. 141</t>
  </si>
  <si>
    <t>SM/09/309</t>
  </si>
  <si>
    <t>V Hradci Králové 11. února 2009</t>
  </si>
  <si>
    <t>III. navýšení - posílení o 37,0 mil.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</si>
</sst>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9" fillId="0" borderId="2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1" fillId="0" borderId="22" xfId="0" applyFont="1" applyBorder="1" applyAlignment="1">
      <alignment/>
    </xf>
    <xf numFmtId="165" fontId="10" fillId="0" borderId="2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right" wrapText="1"/>
    </xf>
    <xf numFmtId="165" fontId="4" fillId="0" borderId="41" xfId="0" applyNumberFormat="1" applyFont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wrapText="1"/>
    </xf>
    <xf numFmtId="165" fontId="4" fillId="0" borderId="46" xfId="0" applyNumberFormat="1" applyFont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wrapText="1"/>
    </xf>
    <xf numFmtId="165" fontId="4" fillId="0" borderId="53" xfId="0" applyNumberFormat="1" applyFont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0" fontId="4" fillId="33" borderId="56" xfId="0" applyFont="1" applyFill="1" applyBorder="1" applyAlignment="1">
      <alignment horizontal="right" wrapText="1"/>
    </xf>
    <xf numFmtId="0" fontId="4" fillId="33" borderId="5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4" borderId="58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4" borderId="6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34" borderId="40" xfId="0" applyNumberFormat="1" applyFont="1" applyFill="1" applyBorder="1" applyAlignment="1">
      <alignment/>
    </xf>
    <xf numFmtId="164" fontId="0" fillId="34" borderId="42" xfId="0" applyNumberFormat="1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4" fontId="4" fillId="0" borderId="26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4" fillId="34" borderId="61" xfId="0" applyNumberFormat="1" applyFont="1" applyFill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34" borderId="58" xfId="0" applyNumberFormat="1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4" fontId="4" fillId="0" borderId="67" xfId="0" applyNumberFormat="1" applyFont="1" applyBorder="1" applyAlignment="1">
      <alignment/>
    </xf>
    <xf numFmtId="164" fontId="0" fillId="34" borderId="52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44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4" fillId="35" borderId="6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wrapText="1"/>
    </xf>
    <xf numFmtId="0" fontId="12" fillId="35" borderId="66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12" fillId="0" borderId="33" xfId="0" applyFont="1" applyBorder="1" applyAlignment="1">
      <alignment wrapText="1"/>
    </xf>
    <xf numFmtId="4" fontId="4" fillId="0" borderId="34" xfId="0" applyNumberFormat="1" applyFont="1" applyBorder="1" applyAlignment="1">
      <alignment/>
    </xf>
    <xf numFmtId="165" fontId="4" fillId="0" borderId="32" xfId="0" applyNumberFormat="1" applyFont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4" fontId="4" fillId="0" borderId="49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34" borderId="69" xfId="0" applyNumberFormat="1" applyFont="1" applyFill="1" applyBorder="1" applyAlignment="1">
      <alignment/>
    </xf>
    <xf numFmtId="0" fontId="4" fillId="0" borderId="68" xfId="0" applyFont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12" fillId="35" borderId="55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165" fontId="0" fillId="0" borderId="23" xfId="0" applyNumberFormat="1" applyFont="1" applyBorder="1" applyAlignment="1">
      <alignment/>
    </xf>
    <xf numFmtId="164" fontId="0" fillId="34" borderId="56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4" fontId="0" fillId="0" borderId="39" xfId="0" applyNumberFormat="1" applyFont="1" applyBorder="1" applyAlignment="1">
      <alignment horizontal="right" wrapText="1"/>
    </xf>
    <xf numFmtId="165" fontId="0" fillId="0" borderId="38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165" fontId="5" fillId="0" borderId="27" xfId="0" applyNumberFormat="1" applyFont="1" applyBorder="1" applyAlignment="1">
      <alignment/>
    </xf>
    <xf numFmtId="164" fontId="14" fillId="34" borderId="7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7" fillId="0" borderId="7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3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63" xfId="0" applyBorder="1" applyAlignment="1">
      <alignment/>
    </xf>
    <xf numFmtId="0" fontId="0" fillId="0" borderId="54" xfId="0" applyFon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" fontId="0" fillId="0" borderId="7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165" fontId="5" fillId="34" borderId="27" xfId="0" applyNumberFormat="1" applyFont="1" applyFill="1" applyBorder="1" applyAlignment="1">
      <alignment horizontal="right"/>
    </xf>
    <xf numFmtId="165" fontId="5" fillId="36" borderId="29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13" fillId="0" borderId="29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0" borderId="25" xfId="0" applyFont="1" applyBorder="1" applyAlignment="1">
      <alignment/>
    </xf>
    <xf numFmtId="165" fontId="10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 vertical="center" wrapText="1"/>
    </xf>
    <xf numFmtId="165" fontId="0" fillId="0" borderId="6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165" fontId="5" fillId="34" borderId="54" xfId="0" applyNumberFormat="1" applyFont="1" applyFill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165" fontId="0" fillId="0" borderId="41" xfId="0" applyNumberFormat="1" applyFont="1" applyBorder="1" applyAlignment="1">
      <alignment horizontal="right" vertical="center" wrapText="1"/>
    </xf>
    <xf numFmtId="164" fontId="0" fillId="33" borderId="40" xfId="0" applyNumberFormat="1" applyFont="1" applyFill="1" applyBorder="1" applyAlignment="1">
      <alignment horizontal="right" wrapText="1"/>
    </xf>
    <xf numFmtId="164" fontId="4" fillId="33" borderId="69" xfId="0" applyNumberFormat="1" applyFont="1" applyFill="1" applyBorder="1" applyAlignment="1">
      <alignment horizontal="right" wrapText="1"/>
    </xf>
    <xf numFmtId="164" fontId="7" fillId="0" borderId="65" xfId="0" applyNumberFormat="1" applyFont="1" applyBorder="1" applyAlignment="1">
      <alignment/>
    </xf>
    <xf numFmtId="0" fontId="0" fillId="0" borderId="68" xfId="0" applyFont="1" applyBorder="1" applyAlignment="1">
      <alignment/>
    </xf>
    <xf numFmtId="165" fontId="55" fillId="0" borderId="64" xfId="0" applyNumberFormat="1" applyFont="1" applyBorder="1" applyAlignment="1">
      <alignment/>
    </xf>
    <xf numFmtId="165" fontId="55" fillId="0" borderId="23" xfId="0" applyNumberFormat="1" applyFont="1" applyBorder="1" applyAlignment="1">
      <alignment/>
    </xf>
    <xf numFmtId="164" fontId="0" fillId="0" borderId="74" xfId="0" applyNumberFormat="1" applyFont="1" applyBorder="1" applyAlignment="1">
      <alignment/>
    </xf>
    <xf numFmtId="165" fontId="4" fillId="0" borderId="75" xfId="0" applyNumberFormat="1" applyFont="1" applyBorder="1" applyAlignment="1">
      <alignment horizontal="right" vertical="center" wrapText="1"/>
    </xf>
    <xf numFmtId="165" fontId="4" fillId="0" borderId="76" xfId="0" applyNumberFormat="1" applyFont="1" applyBorder="1" applyAlignment="1">
      <alignment horizontal="right" vertical="center" wrapText="1"/>
    </xf>
    <xf numFmtId="0" fontId="4" fillId="33" borderId="61" xfId="0" applyFont="1" applyFill="1" applyBorder="1" applyAlignment="1">
      <alignment horizontal="right" wrapText="1"/>
    </xf>
    <xf numFmtId="165" fontId="4" fillId="0" borderId="77" xfId="0" applyNumberFormat="1" applyFont="1" applyBorder="1" applyAlignment="1">
      <alignment horizontal="right" vertical="center" wrapText="1"/>
    </xf>
    <xf numFmtId="164" fontId="0" fillId="33" borderId="42" xfId="0" applyNumberFormat="1" applyFont="1" applyFill="1" applyBorder="1" applyAlignment="1">
      <alignment horizontal="right" wrapText="1"/>
    </xf>
    <xf numFmtId="165" fontId="0" fillId="0" borderId="76" xfId="0" applyNumberFormat="1" applyFont="1" applyBorder="1" applyAlignment="1">
      <alignment horizontal="right" vertical="center" wrapText="1"/>
    </xf>
    <xf numFmtId="164" fontId="4" fillId="33" borderId="47" xfId="0" applyNumberFormat="1" applyFont="1" applyFill="1" applyBorder="1" applyAlignment="1">
      <alignment horizontal="right" wrapText="1"/>
    </xf>
    <xf numFmtId="165" fontId="4" fillId="0" borderId="78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14" fillId="36" borderId="30" xfId="0" applyNumberFormat="1" applyFont="1" applyFill="1" applyBorder="1" applyAlignment="1">
      <alignment/>
    </xf>
    <xf numFmtId="164" fontId="14" fillId="34" borderId="27" xfId="0" applyNumberFormat="1" applyFont="1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" fontId="0" fillId="0" borderId="80" xfId="0" applyNumberFormat="1" applyFont="1" applyBorder="1" applyAlignment="1">
      <alignment horizontal="right" wrapText="1"/>
    </xf>
    <xf numFmtId="165" fontId="0" fillId="0" borderId="81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4" fontId="4" fillId="0" borderId="80" xfId="0" applyNumberFormat="1" applyFont="1" applyBorder="1" applyAlignment="1">
      <alignment/>
    </xf>
    <xf numFmtId="165" fontId="4" fillId="0" borderId="81" xfId="0" applyNumberFormat="1" applyFont="1" applyBorder="1" applyAlignment="1">
      <alignment/>
    </xf>
    <xf numFmtId="164" fontId="4" fillId="0" borderId="74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0" fillId="34" borderId="37" xfId="0" applyNumberFormat="1" applyFont="1" applyFill="1" applyBorder="1" applyAlignment="1">
      <alignment/>
    </xf>
    <xf numFmtId="164" fontId="0" fillId="0" borderId="75" xfId="0" applyNumberFormat="1" applyFont="1" applyBorder="1" applyAlignment="1">
      <alignment/>
    </xf>
    <xf numFmtId="164" fontId="4" fillId="34" borderId="83" xfId="0" applyNumberFormat="1" applyFont="1" applyFill="1" applyBorder="1" applyAlignment="1">
      <alignment/>
    </xf>
    <xf numFmtId="165" fontId="4" fillId="0" borderId="84" xfId="0" applyNumberFormat="1" applyFont="1" applyBorder="1" applyAlignment="1">
      <alignment horizontal="right" vertical="center" wrapText="1"/>
    </xf>
    <xf numFmtId="164" fontId="0" fillId="34" borderId="83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0" fillId="34" borderId="54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4" fillId="34" borderId="47" xfId="0" applyNumberFormat="1" applyFont="1" applyFill="1" applyBorder="1" applyAlignment="1">
      <alignment/>
    </xf>
    <xf numFmtId="164" fontId="0" fillId="34" borderId="57" xfId="0" applyNumberFormat="1" applyFont="1" applyFill="1" applyBorder="1" applyAlignment="1">
      <alignment/>
    </xf>
    <xf numFmtId="165" fontId="0" fillId="0" borderId="39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5" fillId="34" borderId="54" xfId="0" applyNumberFormat="1" applyFont="1" applyFill="1" applyBorder="1" applyAlignment="1">
      <alignment horizontal="right"/>
    </xf>
    <xf numFmtId="165" fontId="5" fillId="34" borderId="61" xfId="0" applyNumberFormat="1" applyFont="1" applyFill="1" applyBorder="1" applyAlignment="1">
      <alignment horizontal="right"/>
    </xf>
    <xf numFmtId="165" fontId="5" fillId="34" borderId="42" xfId="0" applyNumberFormat="1" applyFont="1" applyFill="1" applyBorder="1" applyAlignment="1">
      <alignment horizontal="right"/>
    </xf>
    <xf numFmtId="0" fontId="1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12" fillId="35" borderId="32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14" fillId="36" borderId="27" xfId="0" applyNumberFormat="1" applyFont="1" applyFill="1" applyBorder="1" applyAlignment="1">
      <alignment/>
    </xf>
    <xf numFmtId="165" fontId="9" fillId="0" borderId="43" xfId="0" applyNumberFormat="1" applyFont="1" applyBorder="1" applyAlignment="1">
      <alignment/>
    </xf>
    <xf numFmtId="0" fontId="4" fillId="35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4" fillId="0" borderId="73" xfId="0" applyFont="1" applyBorder="1" applyAlignment="1">
      <alignment/>
    </xf>
    <xf numFmtId="0" fontId="56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0" fontId="4" fillId="35" borderId="43" xfId="0" applyFont="1" applyFill="1" applyBorder="1" applyAlignment="1">
      <alignment/>
    </xf>
    <xf numFmtId="0" fontId="12" fillId="0" borderId="32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43" xfId="0" applyFont="1" applyBorder="1" applyAlignment="1">
      <alignment/>
    </xf>
    <xf numFmtId="0" fontId="12" fillId="35" borderId="64" xfId="0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0" fontId="12" fillId="35" borderId="23" xfId="0" applyFont="1" applyFill="1" applyBorder="1" applyAlignment="1">
      <alignment wrapText="1"/>
    </xf>
    <xf numFmtId="0" fontId="57" fillId="0" borderId="23" xfId="0" applyFont="1" applyBorder="1" applyAlignment="1">
      <alignment horizontal="left" vertical="top" wrapText="1"/>
    </xf>
    <xf numFmtId="0" fontId="0" fillId="35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5" fontId="5" fillId="34" borderId="52" xfId="0" applyNumberFormat="1" applyFont="1" applyFill="1" applyBorder="1" applyAlignment="1">
      <alignment horizontal="right"/>
    </xf>
    <xf numFmtId="165" fontId="5" fillId="34" borderId="52" xfId="0" applyNumberFormat="1" applyFont="1" applyFill="1" applyBorder="1" applyAlignment="1">
      <alignment horizontal="right"/>
    </xf>
    <xf numFmtId="165" fontId="5" fillId="34" borderId="40" xfId="0" applyNumberFormat="1" applyFont="1" applyFill="1" applyBorder="1" applyAlignment="1">
      <alignment horizontal="right"/>
    </xf>
    <xf numFmtId="165" fontId="5" fillId="34" borderId="45" xfId="0" applyNumberFormat="1" applyFont="1" applyFill="1" applyBorder="1" applyAlignment="1">
      <alignment horizontal="right"/>
    </xf>
    <xf numFmtId="165" fontId="5" fillId="34" borderId="29" xfId="0" applyNumberFormat="1" applyFont="1" applyFill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5" fillId="0" borderId="81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11" fillId="0" borderId="50" xfId="0" applyFont="1" applyBorder="1" applyAlignment="1">
      <alignment/>
    </xf>
    <xf numFmtId="165" fontId="55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4" fontId="4" fillId="0" borderId="22" xfId="0" applyNumberFormat="1" applyFont="1" applyBorder="1" applyAlignment="1">
      <alignment/>
    </xf>
    <xf numFmtId="165" fontId="4" fillId="0" borderId="85" xfId="0" applyNumberFormat="1" applyFont="1" applyBorder="1" applyAlignment="1">
      <alignment horizontal="right" vertical="center" wrapText="1"/>
    </xf>
    <xf numFmtId="164" fontId="4" fillId="34" borderId="52" xfId="0" applyNumberFormat="1" applyFont="1" applyFill="1" applyBorder="1" applyAlignment="1">
      <alignment/>
    </xf>
    <xf numFmtId="0" fontId="0" fillId="0" borderId="16" xfId="0" applyBorder="1" applyAlignment="1">
      <alignment/>
    </xf>
    <xf numFmtId="165" fontId="4" fillId="0" borderId="26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6"/>
  <sheetViews>
    <sheetView tabSelected="1" zoomScaleSheetLayoutView="85" zoomScalePageLayoutView="0" workbookViewId="0" topLeftCell="I79">
      <selection activeCell="R99" sqref="R9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0.7109375" style="0" customWidth="1"/>
    <col min="6" max="7" width="11.00390625" style="0" hidden="1" customWidth="1"/>
    <col min="8" max="8" width="11.28125" style="0" hidden="1" customWidth="1"/>
    <col min="9" max="15" width="12.7109375" style="0" customWidth="1"/>
    <col min="16" max="16" width="9.140625" style="0" customWidth="1"/>
    <col min="17" max="17" width="0.13671875" style="0" customWidth="1"/>
    <col min="18" max="21" width="9.140625" style="0" customWidth="1"/>
    <col min="22" max="22" width="0.13671875" style="0" customWidth="1"/>
    <col min="23" max="23" width="9.140625" style="0" hidden="1" customWidth="1"/>
    <col min="24" max="24" width="0.13671875" style="0" hidden="1" customWidth="1"/>
    <col min="25" max="39" width="9.140625" style="0" hidden="1" customWidth="1"/>
    <col min="40" max="40" width="3.28125" style="0" hidden="1" customWidth="1"/>
    <col min="41" max="41" width="5.8515625" style="0" hidden="1" customWidth="1"/>
    <col min="42" max="54" width="9.140625" style="0" hidden="1" customWidth="1"/>
    <col min="55" max="55" width="2.8515625" style="0" hidden="1" customWidth="1"/>
    <col min="56" max="70" width="9.140625" style="0" hidden="1" customWidth="1"/>
  </cols>
  <sheetData>
    <row r="1" spans="1:14" s="3" customFormat="1" ht="20.25" customHeight="1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L1" s="2"/>
      <c r="N1" s="2"/>
    </row>
    <row r="2" spans="1:14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L2" s="4"/>
      <c r="N2" s="4"/>
    </row>
    <row r="3" spans="1:9" ht="15" customHeight="1" thickBot="1">
      <c r="A3" s="3"/>
      <c r="B3" s="3"/>
      <c r="C3" s="3"/>
      <c r="E3" s="7" t="s">
        <v>0</v>
      </c>
      <c r="F3" s="8"/>
      <c r="G3" s="8"/>
      <c r="H3" s="9"/>
      <c r="I3" s="231">
        <v>63000</v>
      </c>
    </row>
    <row r="4" spans="1:9" ht="15" customHeight="1">
      <c r="A4" s="3"/>
      <c r="B4" s="3"/>
      <c r="C4" s="3"/>
      <c r="E4" s="143" t="s">
        <v>62</v>
      </c>
      <c r="F4" s="142"/>
      <c r="G4" s="142"/>
      <c r="H4" s="244"/>
      <c r="I4" s="246">
        <v>1089</v>
      </c>
    </row>
    <row r="5" spans="1:9" ht="15" customHeight="1">
      <c r="A5" s="3"/>
      <c r="B5" s="3"/>
      <c r="C5" s="3"/>
      <c r="E5" s="143" t="s">
        <v>107</v>
      </c>
      <c r="F5" s="142"/>
      <c r="G5" s="142"/>
      <c r="H5" s="244"/>
      <c r="I5" s="246">
        <v>5483.5</v>
      </c>
    </row>
    <row r="6" spans="1:9" ht="15" customHeight="1">
      <c r="A6" s="3"/>
      <c r="B6" s="3"/>
      <c r="C6" s="3"/>
      <c r="E6" s="143" t="s">
        <v>120</v>
      </c>
      <c r="F6" s="142"/>
      <c r="G6" s="142"/>
      <c r="H6" s="244"/>
      <c r="I6" s="246">
        <v>37000</v>
      </c>
    </row>
    <row r="7" spans="5:9" ht="15" customHeight="1">
      <c r="E7" s="10" t="s">
        <v>1</v>
      </c>
      <c r="F7" s="11"/>
      <c r="G7" s="11"/>
      <c r="H7" s="12"/>
      <c r="I7" s="223">
        <f>SUM(I3:I6)</f>
        <v>106572.5</v>
      </c>
    </row>
    <row r="8" spans="5:9" ht="15" customHeight="1" thickBot="1">
      <c r="E8" s="13"/>
      <c r="F8" s="14"/>
      <c r="G8" s="14"/>
      <c r="H8" s="15"/>
      <c r="I8" s="16"/>
    </row>
    <row r="9" spans="1:9" ht="15" customHeight="1">
      <c r="A9" t="s">
        <v>2</v>
      </c>
      <c r="E9" s="17"/>
      <c r="F9" s="17"/>
      <c r="G9" s="17"/>
      <c r="H9" s="17"/>
      <c r="I9" s="18"/>
    </row>
    <row r="10" spans="5:15" ht="15" customHeight="1" thickBot="1">
      <c r="E10" s="19"/>
      <c r="F10" s="19"/>
      <c r="G10" s="19"/>
      <c r="H10" s="19"/>
      <c r="I10" s="20"/>
      <c r="K10" s="19"/>
      <c r="M10" s="19"/>
      <c r="O10" s="19"/>
    </row>
    <row r="11" spans="1:15" ht="15" customHeight="1">
      <c r="A11" s="21" t="s">
        <v>3</v>
      </c>
      <c r="B11" s="22"/>
      <c r="C11" s="22"/>
      <c r="D11" s="23"/>
      <c r="E11" s="24"/>
      <c r="F11" s="24"/>
      <c r="G11" s="24"/>
      <c r="H11" s="25"/>
      <c r="I11" s="26">
        <v>63000</v>
      </c>
      <c r="J11" s="27"/>
      <c r="K11" s="17" t="s">
        <v>4</v>
      </c>
      <c r="L11" s="27"/>
      <c r="M11" s="17" t="s">
        <v>4</v>
      </c>
      <c r="N11" s="27"/>
      <c r="O11" s="17" t="s">
        <v>4</v>
      </c>
    </row>
    <row r="12" spans="1:15" ht="15" customHeight="1">
      <c r="A12" s="28" t="s">
        <v>5</v>
      </c>
      <c r="B12" s="29"/>
      <c r="C12" s="29"/>
      <c r="D12" s="360"/>
      <c r="E12" s="30" t="s">
        <v>6</v>
      </c>
      <c r="F12" s="30"/>
      <c r="G12" s="30"/>
      <c r="H12" s="31"/>
      <c r="I12" s="32">
        <v>-63000</v>
      </c>
      <c r="J12" s="33"/>
      <c r="K12" s="33"/>
      <c r="L12" s="33"/>
      <c r="M12" s="33"/>
      <c r="N12" s="33"/>
      <c r="O12" s="33"/>
    </row>
    <row r="13" spans="1:9" ht="15" customHeight="1" thickBot="1">
      <c r="A13" s="34" t="s">
        <v>7</v>
      </c>
      <c r="B13" s="35"/>
      <c r="C13" s="35"/>
      <c r="D13" s="361"/>
      <c r="E13" s="36"/>
      <c r="F13" s="36"/>
      <c r="G13" s="36"/>
      <c r="H13" s="37"/>
      <c r="I13" s="232">
        <f>SUM(I11:I12)</f>
        <v>0</v>
      </c>
    </row>
    <row r="14" spans="1:9" ht="15" customHeight="1">
      <c r="A14" s="352" t="s">
        <v>63</v>
      </c>
      <c r="B14" s="353"/>
      <c r="C14" s="354"/>
      <c r="D14" s="362"/>
      <c r="E14" s="355"/>
      <c r="F14" s="355"/>
      <c r="G14" s="355"/>
      <c r="H14" s="356"/>
      <c r="I14" s="357">
        <v>1089</v>
      </c>
    </row>
    <row r="15" spans="1:9" ht="15" customHeight="1" thickBot="1">
      <c r="A15" s="245" t="s">
        <v>64</v>
      </c>
      <c r="B15" s="235"/>
      <c r="C15" s="19"/>
      <c r="D15" s="40"/>
      <c r="E15" s="44"/>
      <c r="F15" s="44"/>
      <c r="G15" s="44"/>
      <c r="H15" s="41"/>
      <c r="I15" s="247">
        <v>5483.5</v>
      </c>
    </row>
    <row r="16" spans="1:9" s="6" customFormat="1" ht="15" customHeight="1">
      <c r="A16" s="228" t="s">
        <v>52</v>
      </c>
      <c r="B16" s="229"/>
      <c r="C16" s="229"/>
      <c r="D16" s="23"/>
      <c r="E16" s="23" t="s">
        <v>99</v>
      </c>
      <c r="F16" s="23"/>
      <c r="G16" s="23"/>
      <c r="H16" s="230"/>
      <c r="I16" s="227">
        <v>-5483.5</v>
      </c>
    </row>
    <row r="17" spans="1:9" ht="15" customHeight="1" thickBot="1">
      <c r="A17" s="34" t="s">
        <v>7</v>
      </c>
      <c r="B17" s="35"/>
      <c r="C17" s="35"/>
      <c r="D17" s="361"/>
      <c r="E17" s="36"/>
      <c r="F17" s="36"/>
      <c r="G17" s="36"/>
      <c r="H17" s="226"/>
      <c r="I17" s="296">
        <f>SUM(I13:I16)</f>
        <v>1089</v>
      </c>
    </row>
    <row r="18" spans="1:9" ht="15" customHeight="1">
      <c r="A18" s="352" t="s">
        <v>112</v>
      </c>
      <c r="B18" s="353"/>
      <c r="C18" s="354"/>
      <c r="D18" s="362"/>
      <c r="E18" s="355"/>
      <c r="F18" s="355"/>
      <c r="G18" s="355"/>
      <c r="H18" s="356"/>
      <c r="I18" s="357">
        <v>37000</v>
      </c>
    </row>
    <row r="19" spans="1:9" ht="15" customHeight="1">
      <c r="A19" s="245" t="s">
        <v>113</v>
      </c>
      <c r="B19" s="235"/>
      <c r="C19" s="235"/>
      <c r="D19" s="40"/>
      <c r="E19" s="40" t="s">
        <v>114</v>
      </c>
      <c r="F19" s="40"/>
      <c r="G19" s="40"/>
      <c r="H19" s="367"/>
      <c r="I19" s="32">
        <v>-5347</v>
      </c>
    </row>
    <row r="20" spans="1:9" ht="15" customHeight="1" thickBot="1">
      <c r="A20" s="34" t="s">
        <v>7</v>
      </c>
      <c r="B20" s="35"/>
      <c r="C20" s="35"/>
      <c r="D20" s="361"/>
      <c r="E20" s="36"/>
      <c r="F20" s="36"/>
      <c r="G20" s="36"/>
      <c r="H20" s="226"/>
      <c r="I20" s="296">
        <f>SUM(I17:I19)</f>
        <v>32742</v>
      </c>
    </row>
    <row r="21" spans="1:9" ht="15" customHeight="1">
      <c r="A21" s="224"/>
      <c r="B21" s="19"/>
      <c r="C21" s="19"/>
      <c r="D21" s="40"/>
      <c r="E21" s="44"/>
      <c r="F21" s="44"/>
      <c r="G21" s="44"/>
      <c r="H21" s="41"/>
      <c r="I21" s="18"/>
    </row>
    <row r="22" spans="1:9" ht="15" customHeight="1">
      <c r="A22" s="224"/>
      <c r="B22" s="19"/>
      <c r="C22" s="19"/>
      <c r="D22" s="40"/>
      <c r="E22" s="44"/>
      <c r="F22" s="44"/>
      <c r="G22" s="44"/>
      <c r="H22" s="41"/>
      <c r="I22" s="225"/>
    </row>
    <row r="23" spans="1:9" ht="12.75" customHeight="1">
      <c r="A23" s="38"/>
      <c r="B23" s="39"/>
      <c r="C23" s="39"/>
      <c r="D23" s="40"/>
      <c r="E23" s="41"/>
      <c r="F23" s="41"/>
      <c r="G23" s="41"/>
      <c r="H23" s="41"/>
      <c r="I23" s="42"/>
    </row>
    <row r="24" spans="1:15" ht="12.75" customHeight="1" thickBot="1">
      <c r="A24" s="38"/>
      <c r="B24" s="39"/>
      <c r="C24" s="39"/>
      <c r="D24" s="40"/>
      <c r="E24" s="41"/>
      <c r="F24" s="41"/>
      <c r="G24" s="41"/>
      <c r="H24" s="41"/>
      <c r="I24" s="42"/>
      <c r="J24" s="43"/>
      <c r="K24" s="43"/>
      <c r="L24" s="43"/>
      <c r="M24" s="43"/>
      <c r="N24" s="43" t="s">
        <v>8</v>
      </c>
      <c r="O24" s="43"/>
    </row>
    <row r="25" spans="1:15" ht="57.75" customHeight="1" thickBot="1">
      <c r="A25" s="19"/>
      <c r="B25" s="19"/>
      <c r="C25" s="19"/>
      <c r="D25" s="40"/>
      <c r="E25" s="44"/>
      <c r="F25" s="44"/>
      <c r="G25" s="44"/>
      <c r="H25" s="44"/>
      <c r="I25" s="44"/>
      <c r="J25" s="375" t="s">
        <v>104</v>
      </c>
      <c r="K25" s="376"/>
      <c r="L25" s="375" t="s">
        <v>105</v>
      </c>
      <c r="M25" s="376"/>
      <c r="N25" s="375" t="s">
        <v>115</v>
      </c>
      <c r="O25" s="376"/>
    </row>
    <row r="26" spans="1:15" ht="102" customHeight="1" thickBot="1">
      <c r="A26" s="45" t="s">
        <v>9</v>
      </c>
      <c r="B26" s="46" t="s">
        <v>10</v>
      </c>
      <c r="C26" s="47" t="s">
        <v>11</v>
      </c>
      <c r="D26" s="45" t="s">
        <v>12</v>
      </c>
      <c r="E26" s="48" t="s">
        <v>13</v>
      </c>
      <c r="F26" s="307" t="s">
        <v>14</v>
      </c>
      <c r="G26" s="49" t="s">
        <v>15</v>
      </c>
      <c r="H26" s="50" t="s">
        <v>16</v>
      </c>
      <c r="I26" s="222" t="s">
        <v>50</v>
      </c>
      <c r="J26" s="365" t="s">
        <v>53</v>
      </c>
      <c r="K26" s="51" t="s">
        <v>17</v>
      </c>
      <c r="L26" s="366" t="s">
        <v>110</v>
      </c>
      <c r="M26" s="52" t="s">
        <v>17</v>
      </c>
      <c r="N26" s="366" t="s">
        <v>116</v>
      </c>
      <c r="O26" s="52" t="s">
        <v>17</v>
      </c>
    </row>
    <row r="27" spans="1:15" ht="26.25" customHeight="1">
      <c r="A27" s="53">
        <v>4</v>
      </c>
      <c r="B27" s="54">
        <v>3122</v>
      </c>
      <c r="C27" s="55"/>
      <c r="D27" s="56"/>
      <c r="E27" s="318" t="s">
        <v>65</v>
      </c>
      <c r="F27" s="308"/>
      <c r="G27" s="57"/>
      <c r="H27" s="58"/>
      <c r="I27" s="59"/>
      <c r="J27" s="60"/>
      <c r="K27" s="61"/>
      <c r="L27" s="62"/>
      <c r="M27" s="249"/>
      <c r="N27" s="62"/>
      <c r="O27" s="249"/>
    </row>
    <row r="28" spans="1:15" ht="12.75" customHeight="1">
      <c r="A28" s="63"/>
      <c r="B28" s="64"/>
      <c r="C28" s="65">
        <v>6351</v>
      </c>
      <c r="D28" s="66" t="s">
        <v>18</v>
      </c>
      <c r="E28" s="319" t="s">
        <v>19</v>
      </c>
      <c r="F28" s="309"/>
      <c r="G28" s="67"/>
      <c r="H28" s="68"/>
      <c r="I28" s="233">
        <v>19000</v>
      </c>
      <c r="J28" s="69"/>
      <c r="K28" s="241">
        <f>I28+J28</f>
        <v>19000</v>
      </c>
      <c r="L28" s="71"/>
      <c r="M28" s="254">
        <f>K28+L28</f>
        <v>19000</v>
      </c>
      <c r="N28" s="71"/>
      <c r="O28" s="284">
        <f>M28+N28</f>
        <v>19000</v>
      </c>
    </row>
    <row r="29" spans="1:15" ht="12.75" customHeight="1" thickBot="1">
      <c r="A29" s="72"/>
      <c r="B29" s="73"/>
      <c r="C29" s="74">
        <v>6351</v>
      </c>
      <c r="D29" s="75"/>
      <c r="E29" s="320" t="s">
        <v>30</v>
      </c>
      <c r="F29" s="310"/>
      <c r="G29" s="76"/>
      <c r="H29" s="77"/>
      <c r="I29" s="78">
        <v>19000</v>
      </c>
      <c r="J29" s="79"/>
      <c r="K29" s="70">
        <f>I29+J29</f>
        <v>19000</v>
      </c>
      <c r="L29" s="251"/>
      <c r="M29" s="250">
        <f>K29+L29</f>
        <v>19000</v>
      </c>
      <c r="N29" s="251"/>
      <c r="O29" s="285">
        <f>M29+N29</f>
        <v>19000</v>
      </c>
    </row>
    <row r="30" spans="1:15" ht="27" customHeight="1">
      <c r="A30" s="53">
        <v>7</v>
      </c>
      <c r="B30" s="54">
        <v>3122</v>
      </c>
      <c r="C30" s="82"/>
      <c r="D30" s="56"/>
      <c r="E30" s="321" t="s">
        <v>55</v>
      </c>
      <c r="F30" s="311"/>
      <c r="G30" s="83"/>
      <c r="H30" s="58"/>
      <c r="I30" s="59"/>
      <c r="J30" s="60"/>
      <c r="K30" s="61"/>
      <c r="L30" s="62"/>
      <c r="M30" s="249"/>
      <c r="N30" s="62"/>
      <c r="O30" s="249"/>
    </row>
    <row r="31" spans="1:15" ht="12.75" customHeight="1">
      <c r="A31" s="63"/>
      <c r="B31" s="64"/>
      <c r="C31" s="65">
        <v>5331</v>
      </c>
      <c r="D31" s="66" t="s">
        <v>59</v>
      </c>
      <c r="E31" s="319" t="s">
        <v>54</v>
      </c>
      <c r="F31" s="309"/>
      <c r="G31" s="67"/>
      <c r="H31" s="68"/>
      <c r="I31" s="233">
        <v>0</v>
      </c>
      <c r="J31" s="242">
        <v>320</v>
      </c>
      <c r="K31" s="241">
        <f>I31+J31</f>
        <v>320</v>
      </c>
      <c r="L31" s="253"/>
      <c r="M31" s="254">
        <f>K31+L31</f>
        <v>320</v>
      </c>
      <c r="N31" s="253"/>
      <c r="O31" s="284">
        <f>M31+N31</f>
        <v>320</v>
      </c>
    </row>
    <row r="32" spans="1:15" ht="12.75" customHeight="1" thickBot="1">
      <c r="A32" s="84"/>
      <c r="B32" s="85"/>
      <c r="C32" s="86">
        <v>5331</v>
      </c>
      <c r="D32" s="87"/>
      <c r="E32" s="322" t="s">
        <v>57</v>
      </c>
      <c r="F32" s="312"/>
      <c r="G32" s="88"/>
      <c r="H32" s="89"/>
      <c r="I32" s="90">
        <v>0</v>
      </c>
      <c r="J32" s="243">
        <v>320</v>
      </c>
      <c r="K32" s="70">
        <f>I32+J32</f>
        <v>320</v>
      </c>
      <c r="L32" s="255"/>
      <c r="M32" s="250">
        <f>K32+L32</f>
        <v>320</v>
      </c>
      <c r="N32" s="255"/>
      <c r="O32" s="285">
        <f>M32+N32</f>
        <v>320</v>
      </c>
    </row>
    <row r="33" spans="1:15" ht="27" customHeight="1">
      <c r="A33" s="53">
        <v>8</v>
      </c>
      <c r="B33" s="54">
        <v>3123</v>
      </c>
      <c r="C33" s="82"/>
      <c r="D33" s="56"/>
      <c r="E33" s="321" t="s">
        <v>84</v>
      </c>
      <c r="F33" s="311"/>
      <c r="G33" s="83"/>
      <c r="H33" s="58"/>
      <c r="I33" s="59"/>
      <c r="J33" s="62"/>
      <c r="K33" s="249"/>
      <c r="L33" s="62"/>
      <c r="M33" s="249"/>
      <c r="N33" s="62"/>
      <c r="O33" s="249"/>
    </row>
    <row r="34" spans="1:15" ht="12.75" customHeight="1">
      <c r="A34" s="63"/>
      <c r="B34" s="64"/>
      <c r="C34" s="65">
        <v>6351</v>
      </c>
      <c r="D34" s="66" t="s">
        <v>20</v>
      </c>
      <c r="E34" s="319" t="s">
        <v>21</v>
      </c>
      <c r="F34" s="309"/>
      <c r="G34" s="67"/>
      <c r="H34" s="68"/>
      <c r="I34" s="233">
        <v>5000</v>
      </c>
      <c r="J34" s="71"/>
      <c r="K34" s="254">
        <f>I34+J34</f>
        <v>5000</v>
      </c>
      <c r="L34" s="71"/>
      <c r="M34" s="254">
        <f>K34+L34</f>
        <v>5000</v>
      </c>
      <c r="N34" s="71"/>
      <c r="O34" s="284">
        <f>M34+N34</f>
        <v>5000</v>
      </c>
    </row>
    <row r="35" spans="1:70" ht="12.75" customHeight="1" thickBot="1">
      <c r="A35" s="84"/>
      <c r="B35" s="85"/>
      <c r="C35" s="86">
        <v>6351</v>
      </c>
      <c r="D35" s="87"/>
      <c r="E35" s="320" t="s">
        <v>30</v>
      </c>
      <c r="F35" s="312"/>
      <c r="G35" s="88"/>
      <c r="H35" s="89"/>
      <c r="I35" s="90">
        <v>5000</v>
      </c>
      <c r="J35" s="81"/>
      <c r="K35" s="252">
        <f>I35+J35</f>
        <v>5000</v>
      </c>
      <c r="L35" s="81"/>
      <c r="M35" s="252">
        <f>K35+L35</f>
        <v>5000</v>
      </c>
      <c r="N35" s="81"/>
      <c r="O35" s="252">
        <f>M35+N35</f>
        <v>5000</v>
      </c>
      <c r="P35" s="19"/>
      <c r="Q35" s="19"/>
      <c r="R35" s="19"/>
      <c r="S35" s="19"/>
      <c r="T35" s="19"/>
      <c r="U35" s="19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</row>
    <row r="36" spans="1:15" ht="25.5" customHeight="1">
      <c r="A36" s="91">
        <v>9</v>
      </c>
      <c r="B36" s="92">
        <v>3123</v>
      </c>
      <c r="C36" s="93"/>
      <c r="D36" s="94"/>
      <c r="E36" s="323" t="s">
        <v>85</v>
      </c>
      <c r="F36" s="313"/>
      <c r="G36" s="95"/>
      <c r="H36" s="96"/>
      <c r="I36" s="97"/>
      <c r="J36" s="98"/>
      <c r="K36" s="99"/>
      <c r="L36" s="100"/>
      <c r="M36" s="256"/>
      <c r="N36" s="100"/>
      <c r="O36" s="256"/>
    </row>
    <row r="37" spans="1:15" ht="12.75" customHeight="1">
      <c r="A37" s="63"/>
      <c r="B37" s="64"/>
      <c r="C37" s="65">
        <v>6121</v>
      </c>
      <c r="D37" s="66" t="s">
        <v>22</v>
      </c>
      <c r="E37" s="319" t="s">
        <v>51</v>
      </c>
      <c r="F37" s="309"/>
      <c r="G37" s="67"/>
      <c r="H37" s="68"/>
      <c r="I37" s="233">
        <v>875</v>
      </c>
      <c r="J37" s="69"/>
      <c r="K37" s="241">
        <f>I37+J37</f>
        <v>875</v>
      </c>
      <c r="L37" s="71"/>
      <c r="M37" s="254">
        <f>K37+L37</f>
        <v>875</v>
      </c>
      <c r="N37" s="71"/>
      <c r="O37" s="284">
        <f>M37+N37</f>
        <v>875</v>
      </c>
    </row>
    <row r="38" spans="1:15" ht="12.75" customHeight="1">
      <c r="A38" s="101"/>
      <c r="B38" s="102"/>
      <c r="C38" s="103">
        <v>6121</v>
      </c>
      <c r="D38" s="104"/>
      <c r="E38" s="358" t="s">
        <v>66</v>
      </c>
      <c r="F38" s="314"/>
      <c r="G38" s="105"/>
      <c r="H38" s="106"/>
      <c r="I38" s="107">
        <v>875</v>
      </c>
      <c r="J38" s="108"/>
      <c r="K38" s="70">
        <f>I38+J38</f>
        <v>875</v>
      </c>
      <c r="L38" s="109"/>
      <c r="M38" s="250">
        <f>K38+L38</f>
        <v>875</v>
      </c>
      <c r="N38" s="109"/>
      <c r="O38" s="285">
        <f>M38+N38</f>
        <v>875</v>
      </c>
    </row>
    <row r="39" spans="1:15" ht="12.75" customHeight="1">
      <c r="A39" s="63"/>
      <c r="B39" s="64"/>
      <c r="C39" s="65">
        <v>6130</v>
      </c>
      <c r="D39" s="66"/>
      <c r="E39" s="319" t="s">
        <v>51</v>
      </c>
      <c r="F39" s="315"/>
      <c r="G39" s="110"/>
      <c r="H39" s="68"/>
      <c r="I39" s="233">
        <v>1900</v>
      </c>
      <c r="J39" s="69"/>
      <c r="K39" s="241">
        <f>I39+J39</f>
        <v>1900</v>
      </c>
      <c r="L39" s="71"/>
      <c r="M39" s="254">
        <f>K39+L39</f>
        <v>1900</v>
      </c>
      <c r="N39" s="71"/>
      <c r="O39" s="284">
        <f>M39+N39</f>
        <v>1900</v>
      </c>
    </row>
    <row r="40" spans="1:15" ht="12.75" customHeight="1" thickBot="1">
      <c r="A40" s="84"/>
      <c r="B40" s="102"/>
      <c r="C40" s="86">
        <v>6130</v>
      </c>
      <c r="D40" s="104"/>
      <c r="E40" s="359" t="s">
        <v>67</v>
      </c>
      <c r="F40" s="314"/>
      <c r="G40" s="105"/>
      <c r="H40" s="106"/>
      <c r="I40" s="107">
        <v>1900</v>
      </c>
      <c r="J40" s="108"/>
      <c r="K40" s="70">
        <f>I40+J40</f>
        <v>1900</v>
      </c>
      <c r="L40" s="109"/>
      <c r="M40" s="250">
        <f>K40+L40</f>
        <v>1900</v>
      </c>
      <c r="N40" s="109"/>
      <c r="O40" s="285">
        <f>M40+N40</f>
        <v>1900</v>
      </c>
    </row>
    <row r="41" spans="1:15" ht="26.25" customHeight="1">
      <c r="A41" s="111">
        <v>22</v>
      </c>
      <c r="B41" s="111">
        <v>4322</v>
      </c>
      <c r="C41" s="55"/>
      <c r="D41" s="297"/>
      <c r="E41" s="324" t="s">
        <v>24</v>
      </c>
      <c r="F41" s="112"/>
      <c r="G41" s="113"/>
      <c r="H41" s="114"/>
      <c r="I41" s="115"/>
      <c r="J41" s="116"/>
      <c r="K41" s="248"/>
      <c r="L41" s="118"/>
      <c r="M41" s="117"/>
      <c r="N41" s="118"/>
      <c r="O41" s="117"/>
    </row>
    <row r="42" spans="1:15" ht="12.75" customHeight="1">
      <c r="A42" s="119"/>
      <c r="B42" s="120"/>
      <c r="C42" s="65">
        <v>6121</v>
      </c>
      <c r="D42" s="305"/>
      <c r="E42" s="325" t="s">
        <v>25</v>
      </c>
      <c r="F42" s="121"/>
      <c r="G42" s="122"/>
      <c r="H42" s="123"/>
      <c r="I42" s="124">
        <v>500</v>
      </c>
      <c r="J42" s="125"/>
      <c r="K42" s="241">
        <f>I42+J42</f>
        <v>500</v>
      </c>
      <c r="L42" s="126"/>
      <c r="M42" s="254">
        <f>K42+L42</f>
        <v>500</v>
      </c>
      <c r="N42" s="126"/>
      <c r="O42" s="284">
        <f>M42+N42</f>
        <v>500</v>
      </c>
    </row>
    <row r="43" spans="1:15" ht="16.5" customHeight="1" thickBot="1">
      <c r="A43" s="127"/>
      <c r="B43" s="128"/>
      <c r="C43" s="86">
        <v>6121</v>
      </c>
      <c r="D43" s="298"/>
      <c r="E43" s="292" t="s">
        <v>26</v>
      </c>
      <c r="F43" s="14"/>
      <c r="G43" s="129"/>
      <c r="H43" s="130"/>
      <c r="I43" s="131">
        <v>500</v>
      </c>
      <c r="J43" s="132"/>
      <c r="K43" s="70">
        <f>I43+J43</f>
        <v>500</v>
      </c>
      <c r="L43" s="133"/>
      <c r="M43" s="250">
        <f>K43+L43</f>
        <v>500</v>
      </c>
      <c r="N43" s="133"/>
      <c r="O43" s="285">
        <f>M43+N43</f>
        <v>500</v>
      </c>
    </row>
    <row r="44" spans="1:15" ht="29.25" customHeight="1">
      <c r="A44" s="134">
        <v>32</v>
      </c>
      <c r="B44" s="134">
        <v>3147</v>
      </c>
      <c r="C44" s="135"/>
      <c r="D44" s="299"/>
      <c r="E44" s="324" t="s">
        <v>76</v>
      </c>
      <c r="F44" s="112"/>
      <c r="G44" s="113"/>
      <c r="H44" s="136"/>
      <c r="I44" s="137"/>
      <c r="J44" s="138"/>
      <c r="K44" s="270"/>
      <c r="L44" s="279"/>
      <c r="M44" s="271"/>
      <c r="N44" s="279"/>
      <c r="O44" s="271"/>
    </row>
    <row r="45" spans="1:15" ht="14.25" customHeight="1">
      <c r="A45" s="139"/>
      <c r="B45" s="140"/>
      <c r="C45" s="141">
        <v>6351</v>
      </c>
      <c r="D45" s="66" t="s">
        <v>77</v>
      </c>
      <c r="E45" s="326" t="s">
        <v>78</v>
      </c>
      <c r="F45" s="142"/>
      <c r="G45" s="144"/>
      <c r="H45" s="145"/>
      <c r="I45" s="234">
        <v>0</v>
      </c>
      <c r="J45" s="146"/>
      <c r="K45" s="241">
        <f>I45+J45</f>
        <v>0</v>
      </c>
      <c r="L45" s="280">
        <v>200</v>
      </c>
      <c r="M45" s="284">
        <f>K45+L45</f>
        <v>200</v>
      </c>
      <c r="N45" s="280"/>
      <c r="O45" s="284">
        <f>M45+N45</f>
        <v>200</v>
      </c>
    </row>
    <row r="46" spans="1:15" ht="13.5" customHeight="1" thickBot="1">
      <c r="A46" s="127"/>
      <c r="B46" s="128"/>
      <c r="C46" s="74">
        <v>6351</v>
      </c>
      <c r="D46" s="300"/>
      <c r="E46" s="327" t="s">
        <v>30</v>
      </c>
      <c r="F46" s="147"/>
      <c r="G46" s="148"/>
      <c r="H46" s="130"/>
      <c r="I46" s="149">
        <v>0</v>
      </c>
      <c r="J46" s="132"/>
      <c r="K46" s="70">
        <f>I46+J46</f>
        <v>0</v>
      </c>
      <c r="L46" s="133">
        <v>200</v>
      </c>
      <c r="M46" s="285">
        <f>K46+L46</f>
        <v>200</v>
      </c>
      <c r="N46" s="133"/>
      <c r="O46" s="285">
        <f>M46+N46</f>
        <v>200</v>
      </c>
    </row>
    <row r="47" spans="1:15" ht="29.25" customHeight="1">
      <c r="A47" s="134">
        <v>39</v>
      </c>
      <c r="B47" s="134">
        <v>3121</v>
      </c>
      <c r="C47" s="135"/>
      <c r="D47" s="299"/>
      <c r="E47" s="324" t="s">
        <v>72</v>
      </c>
      <c r="F47" s="112"/>
      <c r="G47" s="113"/>
      <c r="H47" s="136"/>
      <c r="I47" s="137"/>
      <c r="J47" s="138"/>
      <c r="K47" s="270"/>
      <c r="L47" s="279"/>
      <c r="M47" s="271"/>
      <c r="N47" s="279"/>
      <c r="O47" s="271"/>
    </row>
    <row r="48" spans="1:15" ht="14.25" customHeight="1">
      <c r="A48" s="139"/>
      <c r="B48" s="140"/>
      <c r="C48" s="65">
        <v>5331</v>
      </c>
      <c r="D48" s="66" t="s">
        <v>92</v>
      </c>
      <c r="E48" s="326" t="s">
        <v>73</v>
      </c>
      <c r="F48" s="142"/>
      <c r="G48" s="144"/>
      <c r="H48" s="145"/>
      <c r="I48" s="234">
        <v>0</v>
      </c>
      <c r="J48" s="146">
        <v>300</v>
      </c>
      <c r="K48" s="241">
        <f>I48+J48</f>
        <v>300</v>
      </c>
      <c r="L48" s="280"/>
      <c r="M48" s="284">
        <f>K48+L48</f>
        <v>300</v>
      </c>
      <c r="N48" s="280"/>
      <c r="O48" s="284">
        <f>M48+N48</f>
        <v>300</v>
      </c>
    </row>
    <row r="49" spans="1:15" ht="13.5" customHeight="1" thickBot="1">
      <c r="A49" s="127"/>
      <c r="B49" s="128"/>
      <c r="C49" s="86">
        <v>5331</v>
      </c>
      <c r="D49" s="300"/>
      <c r="E49" s="322" t="s">
        <v>57</v>
      </c>
      <c r="F49" s="147"/>
      <c r="G49" s="148"/>
      <c r="H49" s="130"/>
      <c r="I49" s="149">
        <v>0</v>
      </c>
      <c r="J49" s="132">
        <v>300</v>
      </c>
      <c r="K49" s="70">
        <f>I49+J49</f>
        <v>300</v>
      </c>
      <c r="L49" s="133"/>
      <c r="M49" s="285">
        <f>K49+L49</f>
        <v>300</v>
      </c>
      <c r="N49" s="133"/>
      <c r="O49" s="285">
        <f>M49+N49</f>
        <v>300</v>
      </c>
    </row>
    <row r="50" spans="1:15" ht="15" customHeight="1">
      <c r="A50" s="134">
        <v>40</v>
      </c>
      <c r="B50" s="134">
        <v>3121</v>
      </c>
      <c r="C50" s="135"/>
      <c r="D50" s="299"/>
      <c r="E50" s="324" t="s">
        <v>27</v>
      </c>
      <c r="F50" s="112"/>
      <c r="G50" s="113"/>
      <c r="H50" s="136"/>
      <c r="I50" s="137"/>
      <c r="J50" s="138"/>
      <c r="K50" s="270"/>
      <c r="L50" s="279"/>
      <c r="M50" s="271"/>
      <c r="N50" s="279"/>
      <c r="O50" s="271"/>
    </row>
    <row r="51" spans="1:15" ht="14.25" customHeight="1">
      <c r="A51" s="139"/>
      <c r="B51" s="140"/>
      <c r="C51" s="141">
        <v>6351</v>
      </c>
      <c r="D51" s="301" t="s">
        <v>28</v>
      </c>
      <c r="E51" s="326" t="s">
        <v>29</v>
      </c>
      <c r="F51" s="142"/>
      <c r="G51" s="144"/>
      <c r="H51" s="145"/>
      <c r="I51" s="234">
        <v>8000</v>
      </c>
      <c r="J51" s="146"/>
      <c r="K51" s="241">
        <f>I51+J51</f>
        <v>8000</v>
      </c>
      <c r="L51" s="280"/>
      <c r="M51" s="284">
        <f>K51+L51</f>
        <v>8000</v>
      </c>
      <c r="N51" s="280"/>
      <c r="O51" s="284">
        <f>M51+N51</f>
        <v>8000</v>
      </c>
    </row>
    <row r="52" spans="1:15" ht="13.5" customHeight="1" thickBot="1">
      <c r="A52" s="127"/>
      <c r="B52" s="128"/>
      <c r="C52" s="74">
        <v>6351</v>
      </c>
      <c r="D52" s="300"/>
      <c r="E52" s="327" t="s">
        <v>30</v>
      </c>
      <c r="F52" s="147"/>
      <c r="G52" s="148"/>
      <c r="H52" s="130"/>
      <c r="I52" s="149">
        <v>8000</v>
      </c>
      <c r="J52" s="132"/>
      <c r="K52" s="70">
        <f>I52+J52</f>
        <v>8000</v>
      </c>
      <c r="L52" s="133"/>
      <c r="M52" s="285">
        <f>K52+L52</f>
        <v>8000</v>
      </c>
      <c r="N52" s="133"/>
      <c r="O52" s="285">
        <f>M52+N52</f>
        <v>8000</v>
      </c>
    </row>
    <row r="53" spans="1:15" ht="27" customHeight="1">
      <c r="A53" s="134">
        <v>47</v>
      </c>
      <c r="B53" s="134">
        <v>3114</v>
      </c>
      <c r="C53" s="135"/>
      <c r="D53" s="299"/>
      <c r="E53" s="324" t="s">
        <v>79</v>
      </c>
      <c r="F53" s="112"/>
      <c r="G53" s="113"/>
      <c r="H53" s="136"/>
      <c r="I53" s="137"/>
      <c r="J53" s="138"/>
      <c r="K53" s="270"/>
      <c r="L53" s="279"/>
      <c r="M53" s="271"/>
      <c r="N53" s="279"/>
      <c r="O53" s="271"/>
    </row>
    <row r="54" spans="1:15" ht="14.25" customHeight="1">
      <c r="A54" s="139"/>
      <c r="B54" s="140"/>
      <c r="C54" s="141">
        <v>6351</v>
      </c>
      <c r="D54" s="66" t="s">
        <v>93</v>
      </c>
      <c r="E54" s="326" t="s">
        <v>80</v>
      </c>
      <c r="F54" s="142"/>
      <c r="G54" s="144"/>
      <c r="H54" s="145"/>
      <c r="I54" s="234">
        <v>0</v>
      </c>
      <c r="J54" s="146"/>
      <c r="K54" s="241">
        <f>I54+J54</f>
        <v>0</v>
      </c>
      <c r="L54" s="280">
        <v>4000</v>
      </c>
      <c r="M54" s="284">
        <f>K54+L54</f>
        <v>4000</v>
      </c>
      <c r="N54" s="280"/>
      <c r="O54" s="284">
        <f>M54+N54</f>
        <v>4000</v>
      </c>
    </row>
    <row r="55" spans="1:15" ht="13.5" customHeight="1" thickBot="1">
      <c r="A55" s="127"/>
      <c r="B55" s="128"/>
      <c r="C55" s="74">
        <v>6351</v>
      </c>
      <c r="D55" s="300"/>
      <c r="E55" s="327" t="s">
        <v>30</v>
      </c>
      <c r="F55" s="147"/>
      <c r="G55" s="148"/>
      <c r="H55" s="130"/>
      <c r="I55" s="149">
        <v>0</v>
      </c>
      <c r="J55" s="132"/>
      <c r="K55" s="70">
        <f>I55+J55</f>
        <v>0</v>
      </c>
      <c r="L55" s="133">
        <v>4000</v>
      </c>
      <c r="M55" s="285">
        <f>K55+L55</f>
        <v>4000</v>
      </c>
      <c r="N55" s="133"/>
      <c r="O55" s="285">
        <f>M55+N55</f>
        <v>4000</v>
      </c>
    </row>
    <row r="56" spans="1:15" ht="14.25" customHeight="1">
      <c r="A56" s="150">
        <v>68</v>
      </c>
      <c r="B56" s="150">
        <v>3121</v>
      </c>
      <c r="C56" s="151"/>
      <c r="D56" s="302"/>
      <c r="E56" s="328" t="s">
        <v>31</v>
      </c>
      <c r="F56" s="152"/>
      <c r="G56" s="153"/>
      <c r="H56" s="136"/>
      <c r="I56" s="137"/>
      <c r="J56" s="138"/>
      <c r="K56" s="270"/>
      <c r="L56" s="279"/>
      <c r="M56" s="271"/>
      <c r="N56" s="279"/>
      <c r="O56" s="271"/>
    </row>
    <row r="57" spans="1:15" ht="16.5" customHeight="1">
      <c r="A57" s="154"/>
      <c r="B57" s="155"/>
      <c r="C57" s="156">
        <v>6351</v>
      </c>
      <c r="D57" s="303" t="s">
        <v>32</v>
      </c>
      <c r="E57" s="329" t="s">
        <v>33</v>
      </c>
      <c r="F57" s="157"/>
      <c r="G57" s="158"/>
      <c r="H57" s="123"/>
      <c r="I57" s="181">
        <v>6000</v>
      </c>
      <c r="J57" s="125"/>
      <c r="K57" s="241">
        <f>I57+J57</f>
        <v>6000</v>
      </c>
      <c r="L57" s="126"/>
      <c r="M57" s="284">
        <f>K57+L57</f>
        <v>6000</v>
      </c>
      <c r="N57" s="126"/>
      <c r="O57" s="284">
        <f>M57+N57</f>
        <v>6000</v>
      </c>
    </row>
    <row r="58" spans="1:15" ht="15.75" customHeight="1" thickBot="1">
      <c r="A58" s="159"/>
      <c r="B58" s="160"/>
      <c r="C58" s="161">
        <v>6351</v>
      </c>
      <c r="D58" s="304"/>
      <c r="E58" s="320" t="s">
        <v>30</v>
      </c>
      <c r="F58" s="162"/>
      <c r="G58" s="163"/>
      <c r="H58" s="130"/>
      <c r="I58" s="149">
        <v>6000</v>
      </c>
      <c r="J58" s="132"/>
      <c r="K58" s="70">
        <f>I58+J58</f>
        <v>6000</v>
      </c>
      <c r="L58" s="133"/>
      <c r="M58" s="285">
        <f>K58+L58</f>
        <v>6000</v>
      </c>
      <c r="N58" s="133"/>
      <c r="O58" s="285">
        <f>M58+N58</f>
        <v>6000</v>
      </c>
    </row>
    <row r="59" spans="1:15" ht="26.25" customHeight="1">
      <c r="A59" s="134">
        <v>72</v>
      </c>
      <c r="B59" s="134">
        <v>3122</v>
      </c>
      <c r="C59" s="135"/>
      <c r="D59" s="92"/>
      <c r="E59" s="324" t="s">
        <v>86</v>
      </c>
      <c r="F59" s="316"/>
      <c r="G59" s="164"/>
      <c r="H59" s="165"/>
      <c r="I59" s="166"/>
      <c r="J59" s="167"/>
      <c r="K59" s="257"/>
      <c r="L59" s="281"/>
      <c r="M59" s="278"/>
      <c r="N59" s="281"/>
      <c r="O59" s="278"/>
    </row>
    <row r="60" spans="1:15" ht="16.5" customHeight="1">
      <c r="A60" s="120"/>
      <c r="B60" s="119"/>
      <c r="C60" s="65">
        <v>6351</v>
      </c>
      <c r="D60" s="305" t="s">
        <v>58</v>
      </c>
      <c r="E60" s="325" t="s">
        <v>68</v>
      </c>
      <c r="F60" s="121"/>
      <c r="G60" s="122"/>
      <c r="H60" s="123"/>
      <c r="I60" s="181">
        <v>0</v>
      </c>
      <c r="J60" s="125">
        <v>150</v>
      </c>
      <c r="K60" s="241">
        <f>I60+J60</f>
        <v>150</v>
      </c>
      <c r="L60" s="126"/>
      <c r="M60" s="284">
        <f>K60+L60</f>
        <v>150</v>
      </c>
      <c r="N60" s="126"/>
      <c r="O60" s="284">
        <f>M60+N60</f>
        <v>150</v>
      </c>
    </row>
    <row r="61" spans="1:15" ht="13.5" customHeight="1" thickBot="1">
      <c r="A61" s="128"/>
      <c r="B61" s="127"/>
      <c r="C61" s="74">
        <v>6351</v>
      </c>
      <c r="D61" s="73"/>
      <c r="E61" s="327" t="s">
        <v>30</v>
      </c>
      <c r="F61" s="14"/>
      <c r="G61" s="129"/>
      <c r="H61" s="169"/>
      <c r="I61" s="170">
        <v>0</v>
      </c>
      <c r="J61" s="171">
        <v>150</v>
      </c>
      <c r="K61" s="70">
        <f>I61+J61</f>
        <v>150</v>
      </c>
      <c r="L61" s="282"/>
      <c r="M61" s="285">
        <f>K61+L61</f>
        <v>150</v>
      </c>
      <c r="N61" s="282"/>
      <c r="O61" s="285">
        <f>M61+N61</f>
        <v>150</v>
      </c>
    </row>
    <row r="62" spans="1:15" ht="24.75" customHeight="1">
      <c r="A62" s="134">
        <v>83</v>
      </c>
      <c r="B62" s="134">
        <v>3114</v>
      </c>
      <c r="C62" s="135"/>
      <c r="D62" s="92"/>
      <c r="E62" s="324" t="s">
        <v>74</v>
      </c>
      <c r="F62" s="316"/>
      <c r="G62" s="164"/>
      <c r="H62" s="165"/>
      <c r="I62" s="166"/>
      <c r="J62" s="167"/>
      <c r="K62" s="257"/>
      <c r="L62" s="281"/>
      <c r="M62" s="278"/>
      <c r="N62" s="281"/>
      <c r="O62" s="278"/>
    </row>
    <row r="63" spans="1:15" ht="16.5" customHeight="1">
      <c r="A63" s="120"/>
      <c r="B63" s="119"/>
      <c r="C63" s="65">
        <v>6351</v>
      </c>
      <c r="D63" s="66" t="s">
        <v>94</v>
      </c>
      <c r="E63" s="325" t="s">
        <v>87</v>
      </c>
      <c r="F63" s="121"/>
      <c r="G63" s="122"/>
      <c r="H63" s="123"/>
      <c r="I63" s="181">
        <v>0</v>
      </c>
      <c r="J63" s="125">
        <v>110</v>
      </c>
      <c r="K63" s="241">
        <f>I63+J63</f>
        <v>110</v>
      </c>
      <c r="L63" s="126"/>
      <c r="M63" s="284">
        <f>K63+L63</f>
        <v>110</v>
      </c>
      <c r="N63" s="126"/>
      <c r="O63" s="284">
        <f>M63+N63</f>
        <v>110</v>
      </c>
    </row>
    <row r="64" spans="1:15" ht="13.5" customHeight="1" thickBot="1">
      <c r="A64" s="128"/>
      <c r="B64" s="127"/>
      <c r="C64" s="74">
        <v>6351</v>
      </c>
      <c r="D64" s="73"/>
      <c r="E64" s="327" t="s">
        <v>30</v>
      </c>
      <c r="F64" s="14"/>
      <c r="G64" s="129"/>
      <c r="H64" s="169"/>
      <c r="I64" s="170">
        <v>0</v>
      </c>
      <c r="J64" s="171">
        <v>110</v>
      </c>
      <c r="K64" s="70">
        <f>I64+J64</f>
        <v>110</v>
      </c>
      <c r="L64" s="282"/>
      <c r="M64" s="285">
        <f>K64+L64</f>
        <v>110</v>
      </c>
      <c r="N64" s="282"/>
      <c r="O64" s="285">
        <f>M64+N64</f>
        <v>110</v>
      </c>
    </row>
    <row r="65" spans="1:15" ht="24.75" customHeight="1">
      <c r="A65" s="134">
        <v>90</v>
      </c>
      <c r="B65" s="134">
        <v>3121</v>
      </c>
      <c r="C65" s="135"/>
      <c r="D65" s="92"/>
      <c r="E65" s="324" t="s">
        <v>60</v>
      </c>
      <c r="F65" s="316"/>
      <c r="G65" s="164"/>
      <c r="H65" s="165"/>
      <c r="I65" s="166"/>
      <c r="J65" s="167"/>
      <c r="K65" s="257"/>
      <c r="L65" s="281"/>
      <c r="M65" s="278"/>
      <c r="N65" s="281"/>
      <c r="O65" s="278"/>
    </row>
    <row r="66" spans="1:15" ht="27.75" customHeight="1">
      <c r="A66" s="120"/>
      <c r="B66" s="119"/>
      <c r="C66" s="65">
        <v>6351</v>
      </c>
      <c r="D66" s="66" t="s">
        <v>95</v>
      </c>
      <c r="E66" s="351" t="s">
        <v>102</v>
      </c>
      <c r="F66" s="121"/>
      <c r="G66" s="122"/>
      <c r="H66" s="123"/>
      <c r="I66" s="181">
        <v>0</v>
      </c>
      <c r="J66" s="125">
        <v>893</v>
      </c>
      <c r="K66" s="241">
        <f>I66+J66</f>
        <v>893</v>
      </c>
      <c r="L66" s="126"/>
      <c r="M66" s="284">
        <f>K66+L66</f>
        <v>893</v>
      </c>
      <c r="N66" s="126"/>
      <c r="O66" s="284">
        <f>M66+N66</f>
        <v>893</v>
      </c>
    </row>
    <row r="67" spans="1:15" ht="13.5" customHeight="1" thickBot="1">
      <c r="A67" s="128"/>
      <c r="B67" s="127"/>
      <c r="C67" s="74">
        <v>6351</v>
      </c>
      <c r="D67" s="73"/>
      <c r="E67" s="327" t="s">
        <v>30</v>
      </c>
      <c r="F67" s="14"/>
      <c r="G67" s="129"/>
      <c r="H67" s="169"/>
      <c r="I67" s="170">
        <v>0</v>
      </c>
      <c r="J67" s="171">
        <v>893</v>
      </c>
      <c r="K67" s="70">
        <f>I67+J67</f>
        <v>893</v>
      </c>
      <c r="L67" s="282"/>
      <c r="M67" s="285">
        <f>K67+L67</f>
        <v>893</v>
      </c>
      <c r="N67" s="282"/>
      <c r="O67" s="285">
        <f>M67+N67</f>
        <v>893</v>
      </c>
    </row>
    <row r="68" spans="1:15" ht="24.75" customHeight="1">
      <c r="A68" s="134">
        <v>91</v>
      </c>
      <c r="B68" s="134">
        <v>3121</v>
      </c>
      <c r="C68" s="135"/>
      <c r="D68" s="92"/>
      <c r="E68" s="324" t="s">
        <v>61</v>
      </c>
      <c r="F68" s="316"/>
      <c r="G68" s="164"/>
      <c r="H68" s="165"/>
      <c r="I68" s="166"/>
      <c r="J68" s="167"/>
      <c r="K68" s="257"/>
      <c r="L68" s="281"/>
      <c r="M68" s="278"/>
      <c r="N68" s="281"/>
      <c r="O68" s="278"/>
    </row>
    <row r="69" spans="1:15" ht="16.5" customHeight="1">
      <c r="A69" s="120"/>
      <c r="B69" s="119"/>
      <c r="C69" s="65">
        <v>6351</v>
      </c>
      <c r="D69" s="66" t="s">
        <v>96</v>
      </c>
      <c r="E69" s="325" t="s">
        <v>108</v>
      </c>
      <c r="F69" s="121"/>
      <c r="G69" s="122"/>
      <c r="H69" s="123"/>
      <c r="I69" s="181">
        <v>0</v>
      </c>
      <c r="J69" s="125">
        <v>600</v>
      </c>
      <c r="K69" s="241">
        <f>I69+J69</f>
        <v>600</v>
      </c>
      <c r="L69" s="126"/>
      <c r="M69" s="284">
        <f>K69+L69</f>
        <v>600</v>
      </c>
      <c r="N69" s="126"/>
      <c r="O69" s="284">
        <f>M69+N69</f>
        <v>600</v>
      </c>
    </row>
    <row r="70" spans="1:15" ht="13.5" customHeight="1" thickBot="1">
      <c r="A70" s="128"/>
      <c r="B70" s="127"/>
      <c r="C70" s="74">
        <v>6351</v>
      </c>
      <c r="D70" s="73"/>
      <c r="E70" s="327" t="s">
        <v>30</v>
      </c>
      <c r="F70" s="14"/>
      <c r="G70" s="129"/>
      <c r="H70" s="169"/>
      <c r="I70" s="170">
        <v>0</v>
      </c>
      <c r="J70" s="171">
        <v>600</v>
      </c>
      <c r="K70" s="70">
        <f>I70+J70</f>
        <v>600</v>
      </c>
      <c r="L70" s="282"/>
      <c r="M70" s="285">
        <f>K70+L70</f>
        <v>600</v>
      </c>
      <c r="N70" s="282"/>
      <c r="O70" s="285">
        <f>M70+N70</f>
        <v>600</v>
      </c>
    </row>
    <row r="71" spans="1:15" ht="24.75" customHeight="1">
      <c r="A71" s="134">
        <v>97</v>
      </c>
      <c r="B71" s="134">
        <v>3123</v>
      </c>
      <c r="C71" s="135"/>
      <c r="D71" s="92"/>
      <c r="E71" s="324" t="s">
        <v>34</v>
      </c>
      <c r="F71" s="316"/>
      <c r="G71" s="164"/>
      <c r="H71" s="165"/>
      <c r="I71" s="166"/>
      <c r="J71" s="167"/>
      <c r="K71" s="257"/>
      <c r="L71" s="281"/>
      <c r="M71" s="278"/>
      <c r="N71" s="281"/>
      <c r="O71" s="278"/>
    </row>
    <row r="72" spans="1:15" ht="16.5" customHeight="1">
      <c r="A72" s="120"/>
      <c r="B72" s="119"/>
      <c r="C72" s="65">
        <v>6351</v>
      </c>
      <c r="D72" s="64" t="s">
        <v>35</v>
      </c>
      <c r="E72" s="325" t="s">
        <v>109</v>
      </c>
      <c r="F72" s="121"/>
      <c r="G72" s="122"/>
      <c r="H72" s="123"/>
      <c r="I72" s="181">
        <v>11725</v>
      </c>
      <c r="J72" s="168"/>
      <c r="K72" s="241">
        <f>I72+J72</f>
        <v>11725</v>
      </c>
      <c r="L72" s="126">
        <v>570.5</v>
      </c>
      <c r="M72" s="284">
        <f>K72+L72</f>
        <v>12295.5</v>
      </c>
      <c r="N72" s="126"/>
      <c r="O72" s="284">
        <f>M72+N72</f>
        <v>12295.5</v>
      </c>
    </row>
    <row r="73" spans="1:15" ht="13.5" customHeight="1" thickBot="1">
      <c r="A73" s="128"/>
      <c r="B73" s="127"/>
      <c r="C73" s="74">
        <v>6351</v>
      </c>
      <c r="D73" s="73"/>
      <c r="E73" s="327" t="s">
        <v>30</v>
      </c>
      <c r="F73" s="14"/>
      <c r="G73" s="129"/>
      <c r="H73" s="169"/>
      <c r="I73" s="170">
        <v>11725</v>
      </c>
      <c r="J73" s="171"/>
      <c r="K73" s="70">
        <f>I73+J73</f>
        <v>11725</v>
      </c>
      <c r="L73" s="282">
        <v>570.5</v>
      </c>
      <c r="M73" s="252">
        <f>K73+L73</f>
        <v>12295.5</v>
      </c>
      <c r="N73" s="282"/>
      <c r="O73" s="252">
        <f>M73+N73</f>
        <v>12295.5</v>
      </c>
    </row>
    <row r="74" spans="1:15" ht="26.25" customHeight="1">
      <c r="A74" s="172">
        <v>115</v>
      </c>
      <c r="B74" s="172">
        <v>3122</v>
      </c>
      <c r="C74" s="103"/>
      <c r="D74" s="102"/>
      <c r="E74" s="330" t="s">
        <v>36</v>
      </c>
      <c r="F74" s="173"/>
      <c r="G74" s="174"/>
      <c r="H74" s="175"/>
      <c r="I74" s="176"/>
      <c r="J74" s="272"/>
      <c r="K74" s="273"/>
      <c r="L74" s="272"/>
      <c r="M74" s="259"/>
      <c r="N74" s="272"/>
      <c r="O74" s="259"/>
    </row>
    <row r="75" spans="1:15" ht="13.5" customHeight="1">
      <c r="A75" s="120"/>
      <c r="B75" s="266"/>
      <c r="C75" s="65">
        <v>5331</v>
      </c>
      <c r="D75" s="66" t="s">
        <v>97</v>
      </c>
      <c r="E75" s="325" t="s">
        <v>75</v>
      </c>
      <c r="F75" s="121"/>
      <c r="G75" s="122"/>
      <c r="H75" s="123"/>
      <c r="I75" s="181">
        <v>0</v>
      </c>
      <c r="J75" s="126">
        <v>150</v>
      </c>
      <c r="K75" s="254">
        <f>I75+J75</f>
        <v>150</v>
      </c>
      <c r="L75" s="126"/>
      <c r="M75" s="284">
        <f>K75+L75</f>
        <v>150</v>
      </c>
      <c r="N75" s="126"/>
      <c r="O75" s="284">
        <f>M75+N75</f>
        <v>150</v>
      </c>
    </row>
    <row r="76" spans="1:15" ht="13.5" customHeight="1">
      <c r="A76" s="172"/>
      <c r="B76" s="172"/>
      <c r="C76" s="103">
        <v>5331</v>
      </c>
      <c r="D76" s="306"/>
      <c r="E76" s="331" t="s">
        <v>57</v>
      </c>
      <c r="F76" s="317"/>
      <c r="G76" s="267"/>
      <c r="H76" s="268"/>
      <c r="I76" s="269">
        <v>0</v>
      </c>
      <c r="J76" s="274">
        <v>150</v>
      </c>
      <c r="K76" s="275">
        <f>I76+J76</f>
        <v>150</v>
      </c>
      <c r="L76" s="274"/>
      <c r="M76" s="285">
        <f>K76+L76</f>
        <v>150</v>
      </c>
      <c r="N76" s="274"/>
      <c r="O76" s="285"/>
    </row>
    <row r="77" spans="1:15" ht="16.5" customHeight="1">
      <c r="A77" s="119"/>
      <c r="B77" s="120"/>
      <c r="C77" s="65">
        <v>6351</v>
      </c>
      <c r="D77" s="363" t="s">
        <v>103</v>
      </c>
      <c r="E77" s="332" t="s">
        <v>37</v>
      </c>
      <c r="F77" s="178"/>
      <c r="G77" s="179"/>
      <c r="H77" s="180"/>
      <c r="I77" s="181">
        <v>10000</v>
      </c>
      <c r="J77" s="126">
        <v>-5410</v>
      </c>
      <c r="K77" s="254">
        <f>I77+J77</f>
        <v>4590</v>
      </c>
      <c r="L77" s="126">
        <v>406.5</v>
      </c>
      <c r="M77" s="284">
        <f>K77+L77</f>
        <v>4996.5</v>
      </c>
      <c r="N77" s="126"/>
      <c r="O77" s="284">
        <f>M77+N77</f>
        <v>4996.5</v>
      </c>
    </row>
    <row r="78" spans="1:15" ht="12.75" customHeight="1">
      <c r="A78" s="262"/>
      <c r="B78" s="263"/>
      <c r="C78" s="65">
        <v>6351</v>
      </c>
      <c r="D78" s="364" t="s">
        <v>90</v>
      </c>
      <c r="E78" s="332" t="s">
        <v>89</v>
      </c>
      <c r="F78" s="178"/>
      <c r="G78" s="179"/>
      <c r="H78" s="264"/>
      <c r="I78" s="265">
        <v>0</v>
      </c>
      <c r="J78" s="276">
        <v>1200</v>
      </c>
      <c r="K78" s="254">
        <f>I78+J78</f>
        <v>1200</v>
      </c>
      <c r="L78" s="276">
        <v>306.5</v>
      </c>
      <c r="M78" s="284">
        <f>K78+L78</f>
        <v>1506.5</v>
      </c>
      <c r="N78" s="276"/>
      <c r="O78" s="284">
        <f>M78+N78</f>
        <v>1506.5</v>
      </c>
    </row>
    <row r="79" spans="1:15" ht="12.75" customHeight="1" thickBot="1">
      <c r="A79" s="128"/>
      <c r="B79" s="127"/>
      <c r="C79" s="86">
        <v>6351</v>
      </c>
      <c r="D79" s="85"/>
      <c r="E79" s="292" t="s">
        <v>30</v>
      </c>
      <c r="F79" s="14"/>
      <c r="G79" s="129"/>
      <c r="H79" s="182"/>
      <c r="I79" s="149">
        <v>10000</v>
      </c>
      <c r="J79" s="133">
        <v>-4210</v>
      </c>
      <c r="K79" s="252">
        <f>I79+J79</f>
        <v>5790</v>
      </c>
      <c r="L79" s="133">
        <v>713</v>
      </c>
      <c r="M79" s="252">
        <f>K79+L79</f>
        <v>6503</v>
      </c>
      <c r="N79" s="133"/>
      <c r="O79" s="285">
        <f>M79+N79</f>
        <v>6503</v>
      </c>
    </row>
    <row r="80" spans="1:15" ht="24.75" customHeight="1">
      <c r="A80" s="134">
        <v>118</v>
      </c>
      <c r="B80" s="134">
        <v>3123</v>
      </c>
      <c r="C80" s="135"/>
      <c r="D80" s="92"/>
      <c r="E80" s="324" t="s">
        <v>82</v>
      </c>
      <c r="F80" s="316"/>
      <c r="G80" s="164"/>
      <c r="H80" s="165"/>
      <c r="I80" s="166"/>
      <c r="J80" s="167"/>
      <c r="K80" s="257"/>
      <c r="L80" s="281"/>
      <c r="M80" s="278"/>
      <c r="N80" s="281"/>
      <c r="O80" s="278"/>
    </row>
    <row r="81" spans="1:15" ht="16.5" customHeight="1">
      <c r="A81" s="120"/>
      <c r="B81" s="119"/>
      <c r="C81" s="65">
        <v>6351</v>
      </c>
      <c r="D81" s="303" t="s">
        <v>81</v>
      </c>
      <c r="E81" s="325" t="s">
        <v>83</v>
      </c>
      <c r="F81" s="121"/>
      <c r="G81" s="122"/>
      <c r="H81" s="123"/>
      <c r="I81" s="181">
        <v>0</v>
      </c>
      <c r="J81" s="168">
        <v>1300</v>
      </c>
      <c r="K81" s="241">
        <f>I81+J81</f>
        <v>1300</v>
      </c>
      <c r="L81" s="126"/>
      <c r="M81" s="284">
        <f>K81+L81</f>
        <v>1300</v>
      </c>
      <c r="N81" s="126"/>
      <c r="O81" s="284">
        <f>M81+N81</f>
        <v>1300</v>
      </c>
    </row>
    <row r="82" spans="1:70" ht="16.5" customHeight="1">
      <c r="A82" s="263"/>
      <c r="B82" s="262"/>
      <c r="C82" s="368">
        <v>6351</v>
      </c>
      <c r="D82" s="66" t="s">
        <v>118</v>
      </c>
      <c r="E82" s="349" t="s">
        <v>117</v>
      </c>
      <c r="F82" s="235"/>
      <c r="G82" s="369"/>
      <c r="H82" s="370"/>
      <c r="I82" s="234">
        <v>0</v>
      </c>
      <c r="J82" s="372"/>
      <c r="K82" s="241"/>
      <c r="L82" s="280"/>
      <c r="M82" s="284"/>
      <c r="N82" s="280">
        <v>5347</v>
      </c>
      <c r="O82" s="284">
        <f>M82+N82</f>
        <v>5347</v>
      </c>
      <c r="P82" s="19"/>
      <c r="Q82" s="19"/>
      <c r="R82" s="19"/>
      <c r="S82" s="19"/>
      <c r="T82" s="19"/>
      <c r="U82" s="19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</row>
    <row r="83" spans="1:15" ht="13.5" customHeight="1" thickBot="1">
      <c r="A83" s="128"/>
      <c r="B83" s="127"/>
      <c r="C83" s="74">
        <v>6351</v>
      </c>
      <c r="D83" s="73"/>
      <c r="E83" s="327" t="s">
        <v>30</v>
      </c>
      <c r="F83" s="14"/>
      <c r="G83" s="129"/>
      <c r="H83" s="169"/>
      <c r="I83" s="170">
        <v>0</v>
      </c>
      <c r="J83" s="171">
        <v>1300</v>
      </c>
      <c r="K83" s="99">
        <f>I83+J83</f>
        <v>1300</v>
      </c>
      <c r="L83" s="282"/>
      <c r="M83" s="371">
        <f>K83+L83</f>
        <v>1300</v>
      </c>
      <c r="N83" s="282">
        <v>5347</v>
      </c>
      <c r="O83" s="374">
        <f>M83+N83</f>
        <v>6647</v>
      </c>
    </row>
    <row r="84" spans="1:15" ht="26.25" customHeight="1">
      <c r="A84" s="172">
        <v>123</v>
      </c>
      <c r="B84" s="172">
        <v>3124</v>
      </c>
      <c r="C84" s="103"/>
      <c r="D84" s="102"/>
      <c r="E84" s="330" t="s">
        <v>71</v>
      </c>
      <c r="F84" s="173"/>
      <c r="G84" s="174"/>
      <c r="H84" s="175"/>
      <c r="I84" s="176"/>
      <c r="J84" s="272"/>
      <c r="K84" s="277"/>
      <c r="L84" s="272"/>
      <c r="M84" s="259"/>
      <c r="N84" s="283"/>
      <c r="O84" s="259"/>
    </row>
    <row r="85" spans="1:15" ht="12.75" customHeight="1">
      <c r="A85" s="119"/>
      <c r="B85" s="120"/>
      <c r="C85" s="65">
        <v>5331</v>
      </c>
      <c r="D85" s="303" t="s">
        <v>70</v>
      </c>
      <c r="E85" s="332" t="s">
        <v>69</v>
      </c>
      <c r="F85" s="178"/>
      <c r="G85" s="179"/>
      <c r="H85" s="180"/>
      <c r="I85" s="181">
        <v>0</v>
      </c>
      <c r="J85" s="126">
        <v>187</v>
      </c>
      <c r="K85" s="241">
        <f>I85+J85</f>
        <v>187</v>
      </c>
      <c r="L85" s="126"/>
      <c r="M85" s="284">
        <f>K85+L85</f>
        <v>187</v>
      </c>
      <c r="N85" s="126"/>
      <c r="O85" s="284">
        <f>M85+N85</f>
        <v>187</v>
      </c>
    </row>
    <row r="86" spans="1:15" ht="12.75" customHeight="1" thickBot="1">
      <c r="A86" s="128"/>
      <c r="B86" s="127"/>
      <c r="C86" s="86">
        <v>5331</v>
      </c>
      <c r="D86" s="85"/>
      <c r="E86" s="322" t="s">
        <v>57</v>
      </c>
      <c r="F86" s="14"/>
      <c r="G86" s="129"/>
      <c r="H86" s="182"/>
      <c r="I86" s="149">
        <v>0</v>
      </c>
      <c r="J86" s="133">
        <v>187</v>
      </c>
      <c r="K86" s="80">
        <f>I86+J86</f>
        <v>187</v>
      </c>
      <c r="L86" s="133"/>
      <c r="M86" s="252">
        <f>K86+L86</f>
        <v>187</v>
      </c>
      <c r="N86" s="133"/>
      <c r="O86" s="252">
        <f>M86+N86</f>
        <v>187</v>
      </c>
    </row>
    <row r="87" spans="1:15" ht="26.25" customHeight="1">
      <c r="A87" s="172">
        <v>147</v>
      </c>
      <c r="B87" s="172">
        <v>3123</v>
      </c>
      <c r="C87" s="103"/>
      <c r="D87" s="102"/>
      <c r="E87" s="291" t="s">
        <v>91</v>
      </c>
      <c r="F87" s="173"/>
      <c r="G87" s="174"/>
      <c r="H87" s="175"/>
      <c r="I87" s="176"/>
      <c r="J87" s="177"/>
      <c r="K87" s="258"/>
      <c r="L87" s="283"/>
      <c r="M87" s="259"/>
      <c r="N87" s="283"/>
      <c r="O87" s="259"/>
    </row>
    <row r="88" spans="1:15" ht="12.75" customHeight="1">
      <c r="A88" s="119"/>
      <c r="B88" s="120"/>
      <c r="C88" s="65">
        <v>6351</v>
      </c>
      <c r="D88" s="66" t="s">
        <v>98</v>
      </c>
      <c r="E88" s="332" t="s">
        <v>101</v>
      </c>
      <c r="F88" s="178"/>
      <c r="G88" s="179"/>
      <c r="H88" s="180"/>
      <c r="I88" s="181">
        <v>0</v>
      </c>
      <c r="J88" s="125">
        <v>200</v>
      </c>
      <c r="K88" s="241">
        <f>I88+J88</f>
        <v>200</v>
      </c>
      <c r="L88" s="126"/>
      <c r="M88" s="284">
        <f>K88+L88</f>
        <v>200</v>
      </c>
      <c r="N88" s="126"/>
      <c r="O88" s="284">
        <f>M88+N88</f>
        <v>200</v>
      </c>
    </row>
    <row r="89" spans="1:15" ht="12.75" customHeight="1" thickBot="1">
      <c r="A89" s="128"/>
      <c r="B89" s="127"/>
      <c r="C89" s="86">
        <v>6351</v>
      </c>
      <c r="D89" s="85"/>
      <c r="E89" s="292" t="s">
        <v>30</v>
      </c>
      <c r="F89" s="14"/>
      <c r="G89" s="129"/>
      <c r="H89" s="182"/>
      <c r="I89" s="149">
        <v>0</v>
      </c>
      <c r="J89" s="132">
        <v>200</v>
      </c>
      <c r="K89" s="70">
        <f>I89+J89</f>
        <v>200</v>
      </c>
      <c r="L89" s="133"/>
      <c r="M89" s="285">
        <f>K89+L89</f>
        <v>200</v>
      </c>
      <c r="N89" s="133"/>
      <c r="O89" s="285">
        <f>M89+N89</f>
        <v>200</v>
      </c>
    </row>
    <row r="90" spans="1:15" ht="17.25" customHeight="1" thickBot="1">
      <c r="A90" s="293"/>
      <c r="B90" s="290"/>
      <c r="C90" s="294"/>
      <c r="D90" s="290"/>
      <c r="E90" s="289" t="s">
        <v>38</v>
      </c>
      <c r="F90" s="183"/>
      <c r="G90" s="184"/>
      <c r="H90" s="185"/>
      <c r="I90" s="186">
        <f>I29+I35+I38+I40+I43+I52+I58+I73+I79</f>
        <v>63000</v>
      </c>
      <c r="J90" s="187">
        <f>J32+J49+J61+J64+J67+J70+J76+J79+J86+J89+J83</f>
        <v>0</v>
      </c>
      <c r="K90" s="260">
        <f>I90+J90</f>
        <v>63000</v>
      </c>
      <c r="L90" s="261">
        <f>L46+L55+L73+L79</f>
        <v>5483.5</v>
      </c>
      <c r="M90" s="295">
        <f>K90+L90</f>
        <v>68483.5</v>
      </c>
      <c r="N90" s="261">
        <f>N83</f>
        <v>5347</v>
      </c>
      <c r="O90" s="295">
        <f>M90+N90</f>
        <v>73830.5</v>
      </c>
    </row>
    <row r="91" spans="1:15" ht="12.75" customHeight="1">
      <c r="A91" s="188"/>
      <c r="B91" s="189"/>
      <c r="C91" s="189"/>
      <c r="D91" s="189"/>
      <c r="E91" s="189"/>
      <c r="F91" s="189"/>
      <c r="G91" s="189"/>
      <c r="H91" s="189"/>
      <c r="I91" s="190"/>
      <c r="J91" s="191"/>
      <c r="K91" s="191"/>
      <c r="L91" s="191"/>
      <c r="M91" s="191"/>
      <c r="N91" s="191"/>
      <c r="O91" s="191"/>
    </row>
    <row r="92" spans="1:15" ht="18" customHeight="1" thickBot="1">
      <c r="A92" s="6" t="s">
        <v>39</v>
      </c>
      <c r="B92" s="6"/>
      <c r="C92" s="6"/>
      <c r="I92" s="192"/>
      <c r="J92" s="192"/>
      <c r="K92" s="192"/>
      <c r="L92" s="192"/>
      <c r="M92" s="192"/>
      <c r="N92" s="192"/>
      <c r="O92" s="192"/>
    </row>
    <row r="93" spans="1:15" ht="18" customHeight="1" thickBot="1">
      <c r="A93" s="193" t="s">
        <v>40</v>
      </c>
      <c r="B93" s="194"/>
      <c r="C93" s="195"/>
      <c r="D93" s="196"/>
      <c r="E93" s="197"/>
      <c r="F93" s="198"/>
      <c r="G93" s="199"/>
      <c r="H93" s="200"/>
      <c r="I93" s="202" t="s">
        <v>41</v>
      </c>
      <c r="J93" s="334" t="s">
        <v>42</v>
      </c>
      <c r="K93" s="202" t="s">
        <v>43</v>
      </c>
      <c r="L93" s="201" t="s">
        <v>42</v>
      </c>
      <c r="M93" s="202" t="s">
        <v>43</v>
      </c>
      <c r="N93" s="201" t="s">
        <v>42</v>
      </c>
      <c r="O93" s="202" t="s">
        <v>43</v>
      </c>
    </row>
    <row r="94" spans="1:15" ht="18" customHeight="1">
      <c r="A94" s="143" t="s">
        <v>44</v>
      </c>
      <c r="B94" s="236"/>
      <c r="C94" s="345">
        <v>5331</v>
      </c>
      <c r="D94" s="345"/>
      <c r="E94" s="235" t="s">
        <v>56</v>
      </c>
      <c r="F94" s="237"/>
      <c r="G94" s="238"/>
      <c r="H94" s="206"/>
      <c r="I94" s="340">
        <v>0</v>
      </c>
      <c r="J94" s="335">
        <f>J32+J49+J76+J86</f>
        <v>957</v>
      </c>
      <c r="K94" s="240">
        <f>SUM(I94:J94)</f>
        <v>957</v>
      </c>
      <c r="L94" s="239">
        <v>0</v>
      </c>
      <c r="M94" s="240">
        <f>SUM(K94:L94)</f>
        <v>957</v>
      </c>
      <c r="N94" s="239">
        <v>0</v>
      </c>
      <c r="O94" s="240">
        <f>SUM(M94:N94)</f>
        <v>957</v>
      </c>
    </row>
    <row r="95" spans="1:15" ht="25.5" customHeight="1">
      <c r="A95" s="143" t="s">
        <v>44</v>
      </c>
      <c r="B95" s="236"/>
      <c r="C95" s="346">
        <v>6121</v>
      </c>
      <c r="D95" s="325"/>
      <c r="E95" s="203" t="s">
        <v>45</v>
      </c>
      <c r="F95" s="237"/>
      <c r="G95" s="238"/>
      <c r="H95" s="206"/>
      <c r="I95" s="340">
        <f>I38+I43</f>
        <v>1375</v>
      </c>
      <c r="J95" s="335">
        <v>0</v>
      </c>
      <c r="K95" s="240">
        <f>SUM(I95:J95)</f>
        <v>1375</v>
      </c>
      <c r="L95" s="239">
        <v>0</v>
      </c>
      <c r="M95" s="240">
        <f>SUM(K95:L95)</f>
        <v>1375</v>
      </c>
      <c r="N95" s="239">
        <v>0</v>
      </c>
      <c r="O95" s="240">
        <f>SUM(M95:N95)</f>
        <v>1375</v>
      </c>
    </row>
    <row r="96" spans="1:15" ht="18" customHeight="1">
      <c r="A96" s="204" t="s">
        <v>46</v>
      </c>
      <c r="B96" s="29"/>
      <c r="C96" s="346">
        <v>6130</v>
      </c>
      <c r="D96" s="325"/>
      <c r="E96" s="121" t="s">
        <v>23</v>
      </c>
      <c r="F96" s="205"/>
      <c r="G96" s="144"/>
      <c r="H96" s="206"/>
      <c r="I96" s="341">
        <f>I40</f>
        <v>1900</v>
      </c>
      <c r="J96" s="336">
        <v>0</v>
      </c>
      <c r="K96" s="240">
        <f>SUM(I96:J96)</f>
        <v>1900</v>
      </c>
      <c r="L96" s="286">
        <v>0</v>
      </c>
      <c r="M96" s="240">
        <f>SUM(K96:L96)</f>
        <v>1900</v>
      </c>
      <c r="N96" s="286">
        <v>0</v>
      </c>
      <c r="O96" s="240">
        <f>SUM(M96:N96)</f>
        <v>1900</v>
      </c>
    </row>
    <row r="97" spans="1:15" ht="18" customHeight="1">
      <c r="A97" s="28" t="s">
        <v>44</v>
      </c>
      <c r="B97" s="207"/>
      <c r="C97" s="347">
        <v>6351</v>
      </c>
      <c r="D97" s="326"/>
      <c r="E97" s="142" t="s">
        <v>47</v>
      </c>
      <c r="F97" s="205"/>
      <c r="G97" s="144"/>
      <c r="H97" s="208"/>
      <c r="I97" s="342">
        <f>I29+I35+I52+I58+I73+I79</f>
        <v>59725</v>
      </c>
      <c r="J97" s="337">
        <f>J61+J64+J67+J70+J79+J89+J83</f>
        <v>-957</v>
      </c>
      <c r="K97" s="240">
        <f>SUM(I97:J97)</f>
        <v>58768</v>
      </c>
      <c r="L97" s="288">
        <f>L46+L55+L73+L79</f>
        <v>5483.5</v>
      </c>
      <c r="M97" s="240">
        <f>SUM(K97:L97)</f>
        <v>64251.5</v>
      </c>
      <c r="N97" s="288">
        <f>N83</f>
        <v>5347</v>
      </c>
      <c r="O97" s="240">
        <f>SUM(M97:N97)</f>
        <v>69598.5</v>
      </c>
    </row>
    <row r="98" spans="1:15" ht="18" customHeight="1" thickBot="1">
      <c r="A98" s="209" t="s">
        <v>46</v>
      </c>
      <c r="B98" s="210"/>
      <c r="C98" s="348">
        <v>6901</v>
      </c>
      <c r="D98" s="349"/>
      <c r="E98" s="211" t="s">
        <v>48</v>
      </c>
      <c r="F98" s="212"/>
      <c r="G98" s="213"/>
      <c r="H98" s="214"/>
      <c r="I98" s="343">
        <v>0</v>
      </c>
      <c r="J98" s="338">
        <v>0</v>
      </c>
      <c r="K98" s="240">
        <f>SUM(I98:J98)</f>
        <v>0</v>
      </c>
      <c r="L98" s="287">
        <v>1089</v>
      </c>
      <c r="M98" s="240">
        <v>1089</v>
      </c>
      <c r="N98" s="287">
        <v>31653</v>
      </c>
      <c r="O98" s="240">
        <f>SUM(M98:N98)</f>
        <v>32742</v>
      </c>
    </row>
    <row r="99" spans="1:15" ht="18" customHeight="1" thickBot="1">
      <c r="A99" s="215"/>
      <c r="B99" s="197"/>
      <c r="C99" s="218"/>
      <c r="D99" s="350"/>
      <c r="E99" s="216" t="s">
        <v>49</v>
      </c>
      <c r="F99" s="217"/>
      <c r="G99" s="216"/>
      <c r="H99" s="218"/>
      <c r="I99" s="344">
        <f aca="true" t="shared" si="0" ref="I99:O99">SUM(I94:I98)</f>
        <v>63000</v>
      </c>
      <c r="J99" s="339">
        <f t="shared" si="0"/>
        <v>0</v>
      </c>
      <c r="K99" s="220">
        <f t="shared" si="0"/>
        <v>63000</v>
      </c>
      <c r="L99" s="219">
        <f t="shared" si="0"/>
        <v>6572.5</v>
      </c>
      <c r="M99" s="220">
        <f t="shared" si="0"/>
        <v>69572.5</v>
      </c>
      <c r="N99" s="219">
        <f t="shared" si="0"/>
        <v>37000</v>
      </c>
      <c r="O99" s="220">
        <f t="shared" si="0"/>
        <v>106572.5</v>
      </c>
    </row>
    <row r="101" spans="1:8" ht="12.75">
      <c r="A101" s="6" t="s">
        <v>88</v>
      </c>
      <c r="H101" s="221"/>
    </row>
    <row r="102" ht="12.75">
      <c r="A102" s="333" t="s">
        <v>100</v>
      </c>
    </row>
    <row r="105" ht="12.75">
      <c r="A105" s="6" t="s">
        <v>119</v>
      </c>
    </row>
    <row r="106" ht="12.75">
      <c r="A106" s="6" t="s">
        <v>106</v>
      </c>
    </row>
  </sheetData>
  <sheetProtection/>
  <mergeCells count="3">
    <mergeCell ref="J25:K25"/>
    <mergeCell ref="L25:M25"/>
    <mergeCell ref="N25:O2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63" r:id="rId1"/>
  <headerFooter alignWithMargins="0">
    <oddFooter>&amp;Rstránka &amp;P z &amp;N</oddFooter>
  </headerFooter>
  <rowBreaks count="3" manualBreakCount="3">
    <brk id="32" max="69" man="1"/>
    <brk id="58" max="69" man="1"/>
    <brk id="86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2009-02-11T10:37:58Z</cp:lastPrinted>
  <dcterms:created xsi:type="dcterms:W3CDTF">2008-12-30T11:25:59Z</dcterms:created>
  <dcterms:modified xsi:type="dcterms:W3CDTF">2009-03-03T11:52:28Z</dcterms:modified>
  <cp:category/>
  <cp:version/>
  <cp:contentType/>
  <cp:contentStatus/>
</cp:coreProperties>
</file>