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školství'!$27:$28</definedName>
    <definedName name="_xlnm.Print_Area" localSheetId="0">'14 školství'!$A$1:$BR$175</definedName>
  </definedNames>
  <calcPr fullCalcOnLoad="1"/>
</workbook>
</file>

<file path=xl/sharedStrings.xml><?xml version="1.0" encoding="utf-8"?>
<sst xmlns="http://schemas.openxmlformats.org/spreadsheetml/2006/main" count="265" uniqueCount="200">
  <si>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</si>
  <si>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</si>
  <si>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</si>
  <si>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</si>
  <si>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ZK/30/2072/2008 z 11.9.2008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</si>
  <si>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</si>
  <si>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</si>
  <si>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</si>
  <si>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</si>
  <si>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</si>
  <si>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</si>
  <si>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</si>
  <si>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</si>
  <si>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</si>
  <si>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</si>
  <si>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</si>
  <si>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</si>
  <si>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Rekonstrukce  rozvodů včetně projektové dokumentace</t>
  </si>
  <si>
    <t>SM/09/301</t>
  </si>
  <si>
    <t>SM/07/323</t>
  </si>
  <si>
    <t>pozemky</t>
  </si>
  <si>
    <t>Dětský domov a školní jídelna, Nechanice, Hrádecká 267</t>
  </si>
  <si>
    <t>Výkup nemovitosti - splátky</t>
  </si>
  <si>
    <t>celkem kapitálové výdaje odvětví</t>
  </si>
  <si>
    <t>Jiráskovo gymnázium, Náchod, Řezníčkova 451</t>
  </si>
  <si>
    <t>SM/08/301</t>
  </si>
  <si>
    <t>Rekonstrukce sociálního zařízení</t>
  </si>
  <si>
    <t>celkem inv. transfery PO</t>
  </si>
  <si>
    <t>Gymnázium, Dobruška, Pulická 779</t>
  </si>
  <si>
    <t>SM/08/310</t>
  </si>
  <si>
    <t xml:space="preserve"> Rekonstrukce sociálního zařízení (spoluúčast IF)</t>
  </si>
  <si>
    <t>Střední škola zahradnická, Kopidlno, náměstí Hilmarovo 1</t>
  </si>
  <si>
    <t>SM/08/309</t>
  </si>
  <si>
    <t>Vyšší odborná škola zdravotnická a Střední zdravotnická škola, Trutnov, Procházkova 303</t>
  </si>
  <si>
    <t>Rekonstrukce šaten ve škole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</si>
  <si>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</si>
  <si>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</si>
  <si>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</si>
  <si>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</si>
  <si>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</si>
  <si>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</si>
  <si>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</si>
  <si>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</si>
  <si>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</si>
  <si>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</si>
  <si>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</si>
  <si>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</si>
  <si>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r>
      <t xml:space="preserve">Počáteční stav </t>
    </r>
    <r>
      <rPr>
        <sz val="9"/>
        <rFont val="Arial"/>
        <family val="2"/>
      </rPr>
      <t>/ze schváleného rozpočtu/ ZK/30/2072/2008 z 11.9.2008</t>
    </r>
    <r>
      <rPr>
        <b/>
        <sz val="9"/>
        <rFont val="Arial"/>
        <family val="2"/>
      </rPr>
      <t xml:space="preserve">
</t>
    </r>
  </si>
  <si>
    <t>koupě objektu ul. Vážní - splátka</t>
  </si>
  <si>
    <t>I. uvolnění v rámci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</si>
  <si>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28.1.2009</t>
    </r>
  </si>
  <si>
    <t>Výměna oken - dokončení</t>
  </si>
  <si>
    <t>Střední odborná škola veterinární, Hradec Králové - Kukleny, Pražská 68</t>
  </si>
  <si>
    <t>neinvestiční příspěvky PO</t>
  </si>
  <si>
    <t xml:space="preserve">celkem neinvestiční příspěvky PO </t>
  </si>
  <si>
    <t>SM/08/305</t>
  </si>
  <si>
    <t>SM/08/351</t>
  </si>
  <si>
    <t>Lepařovo gymnázium, Jičín, Jiráskova 30</t>
  </si>
  <si>
    <t>Gymnázium a Střední odborná škola, Hořice, Husova 1414</t>
  </si>
  <si>
    <t>I. navýšení - nedočerpáno do limitu FRR 2008</t>
  </si>
  <si>
    <t>I. navýšení</t>
  </si>
  <si>
    <t>II. navýšení</t>
  </si>
  <si>
    <t>Střední průmyslová škola, Hradec Králové, Hradecká 647</t>
  </si>
  <si>
    <t>celkem kapitálové výdaje - odvětví</t>
  </si>
  <si>
    <t>celkem pozemky</t>
  </si>
  <si>
    <t>Rekonstrukce a přístavba školní kuchyně-dofinancování</t>
  </si>
  <si>
    <t xml:space="preserve">Výměna oken  </t>
  </si>
  <si>
    <t>SM/08/366</t>
  </si>
  <si>
    <t>Odborné učiliště a Praktická škola, Hostinné, Mládežnická 329</t>
  </si>
  <si>
    <t>Gymnázium a Střední odborná škola, Jaroměř, Lužická 423</t>
  </si>
  <si>
    <t>Dětský domov, základní škola, školní družina a školní jídelna, Kostelec nad Orlicí, Pelclova 279</t>
  </si>
  <si>
    <t>Oprava střechy - Bulharská - PD</t>
  </si>
  <si>
    <t>Domov mládeže, internát a školní jídelna, Hradec Králové, Vocelova 1469/5</t>
  </si>
  <si>
    <t>SM/08/354</t>
  </si>
  <si>
    <t>Zhotovení přípojky TUV - spoluúčast</t>
  </si>
  <si>
    <t>Základní škola logopedická a Mateřská škola logopedická, Choustníkovo Hradiště 161</t>
  </si>
  <si>
    <t>Přístavba a stavební úpravy</t>
  </si>
  <si>
    <t>SM/08/364</t>
  </si>
  <si>
    <t>Střední škola informatiky a služeb, Dvůr Králové nad Labem, Elišky Krásnohorské 2069</t>
  </si>
  <si>
    <t>Modernizace a změna využívání dílny na víceúčelový sál</t>
  </si>
  <si>
    <t>Střední odborná škola a Střední odborné učiliště, Hradec Králové, Hradební 1029</t>
  </si>
  <si>
    <t>Střední odborná škola a Střední odborné učiliště, Hradec Králové, Vocelova 1338</t>
  </si>
  <si>
    <t>Vyšší odborná škola, Střední odborná škola a Střední odborné učiliště, Kostelec nad Orlicí, Komenského 873</t>
  </si>
  <si>
    <t>Myčka na nádobí - spoluúčast IF</t>
  </si>
  <si>
    <t>* IF = investiční fond organizace</t>
  </si>
  <si>
    <t>PD Rekonstrukce DM Fibichova</t>
  </si>
  <si>
    <t>SM/08/376</t>
  </si>
  <si>
    <t>Střední škola řemeslná, Jaroměř, Studničkova 260</t>
  </si>
  <si>
    <t>SM/09/302</t>
  </si>
  <si>
    <t>SM/09/303</t>
  </si>
  <si>
    <t>SM/09/304</t>
  </si>
  <si>
    <t>SM/09/305</t>
  </si>
  <si>
    <t>SM/09/306</t>
  </si>
  <si>
    <t>SM/09/307</t>
  </si>
  <si>
    <t>SM/09/308</t>
  </si>
  <si>
    <t>R 28.1.2009, ZK 5.3.2009</t>
  </si>
  <si>
    <t>PD = projektová dokumentace</t>
  </si>
  <si>
    <t>Stavební úpravy keramické dílny, vč.  keramické pece</t>
  </si>
  <si>
    <t>PD stavebních úprav (reko střechy, šaten a soc. zařízení u tělocvičny)</t>
  </si>
  <si>
    <t>SM/08/363</t>
  </si>
  <si>
    <r>
      <t xml:space="preserve">přerozdělení finančních prostředků r. 2009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</si>
  <si>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nečerpaných prostředků r. 2008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</si>
  <si>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Zpracovala: Třísková Dana</t>
  </si>
  <si>
    <t>II. navýšení - nečerpáno na jmenovité akce</t>
  </si>
  <si>
    <t>Sportovní areál - spoluúčast Fond EHP/Norska</t>
  </si>
  <si>
    <t>PD -  Plynofikace jednotlivých objektů vč. kotelen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</si>
  <si>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Rady konané  dne 28.1.2009</t>
    </r>
  </si>
  <si>
    <t>III. navýšení</t>
  </si>
  <si>
    <t xml:space="preserve">II. uvolnění </t>
  </si>
  <si>
    <t>R 18.2.2009, ZK 5.3.2009</t>
  </si>
  <si>
    <r>
      <t xml:space="preserve"> II. uvolnění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</si>
  <si>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18.2.2009, Z 5.3.2009</t>
    </r>
  </si>
  <si>
    <t>Stavební úpravy čp. 141</t>
  </si>
  <si>
    <t>SM/09/309</t>
  </si>
  <si>
    <t>III. navýšení - posílení o 37,0 mil.</t>
  </si>
  <si>
    <r>
      <t xml:space="preserve"> III. uvolnění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</si>
  <si>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11.3.2009, Z 16.4.2009</t>
    </r>
  </si>
  <si>
    <t xml:space="preserve">III. uvolnění </t>
  </si>
  <si>
    <t>R 11.3.2009, ZK 16.4.2009</t>
  </si>
  <si>
    <t>Výměna rozvodů vody a ÚT - Koruna</t>
  </si>
  <si>
    <t>Reko elektrických rozvodů</t>
  </si>
  <si>
    <t>Oprava střechy a komínů</t>
  </si>
  <si>
    <t>Gymnázium a Střední odborná škola pedagogická, Nová Paka, Kumburská 740</t>
  </si>
  <si>
    <t>Výměna oken na domově mládeže</t>
  </si>
  <si>
    <t>Gymnázium, Nový Bydžov, Komenského 77</t>
  </si>
  <si>
    <t>Gymnázium Boženy Němcové, Hradec Králové, Pospíšilova tř. 324</t>
  </si>
  <si>
    <t>Drobné opravy (nátěr oken a střechy, výměna oken)</t>
  </si>
  <si>
    <t>Oprava sociálních zařízení vč. zpracování PD</t>
  </si>
  <si>
    <t>Střední průmyslová škola, Trutnov, Školní 101</t>
  </si>
  <si>
    <t>Reko soc. zařízení - Školní 101</t>
  </si>
  <si>
    <t>Střední škola propagační tvorby a polygrafie, Velké Poříčí, Náchodská 285</t>
  </si>
  <si>
    <t>Dětský domov, Potštejn, Českých bratří 141</t>
  </si>
  <si>
    <t>Čistička odpadních vod</t>
  </si>
  <si>
    <t>Reko výtahu</t>
  </si>
  <si>
    <t>Odborné učiliště, Hradec Králové, 17. listopadu 1212</t>
  </si>
  <si>
    <t>Oprava stropu, nátěr oken</t>
  </si>
  <si>
    <t>Sanace vlhkého zdiva - PD</t>
  </si>
  <si>
    <t>Vybudování hygienické kabinky</t>
  </si>
  <si>
    <t>Rekonstrukce ÚT ve škole, vč. kotelny</t>
  </si>
  <si>
    <t>Střední škola gastronomie a služeb, Nová Paka, Masarykovo nám. 2</t>
  </si>
  <si>
    <t>Výměna oken na domovech mládeže (Masaryka) dokončení</t>
  </si>
  <si>
    <t>Masarykova obchodní akademie, Jičín, 17. listopadu 220</t>
  </si>
  <si>
    <t xml:space="preserve">Výměna oken </t>
  </si>
  <si>
    <t>Výměna oken  a vstupních dveří</t>
  </si>
  <si>
    <t>Dětský domov a školní jídelna, Vrchlabí, Žižkova 497</t>
  </si>
  <si>
    <t>ZŠ speciální, Jaroměř, Palackého 142</t>
  </si>
  <si>
    <t>Kanalizační přípojka - č.p. 329</t>
  </si>
  <si>
    <t>Nákup nákladního auta</t>
  </si>
  <si>
    <t>Střední odborné učiliště, Lázně Bělohrad, Zámecká 478</t>
  </si>
  <si>
    <t>Zpracování PD na reko DM</t>
  </si>
  <si>
    <t>Zpevněná plocha u školní kuchyně</t>
  </si>
  <si>
    <t>Oprava omítek a nátěr střechy</t>
  </si>
  <si>
    <t>Rekonstrukce sociálního zařízení - dokončení</t>
  </si>
  <si>
    <t>Napojení na veřejnou kanalizaci - zpracování PD</t>
  </si>
  <si>
    <t>SM/08/370</t>
  </si>
  <si>
    <t>SM/08/360</t>
  </si>
  <si>
    <t>Stavební úpravy - Reko střechy</t>
  </si>
  <si>
    <t>SM/08/327</t>
  </si>
  <si>
    <t>SM/08/374</t>
  </si>
  <si>
    <t>SM/09/310</t>
  </si>
  <si>
    <t>SM/09/311</t>
  </si>
  <si>
    <t>SM/09/312</t>
  </si>
  <si>
    <t>SM/09/313</t>
  </si>
  <si>
    <t>SM/09/314</t>
  </si>
  <si>
    <t>SM/09/315</t>
  </si>
  <si>
    <t>SM/09/316</t>
  </si>
  <si>
    <t>SM/09/317</t>
  </si>
  <si>
    <t>SM/09/318</t>
  </si>
  <si>
    <t>SM/09/319</t>
  </si>
  <si>
    <t>SM/09/320</t>
  </si>
  <si>
    <t>SM/09/321</t>
  </si>
  <si>
    <t>SM/09/322</t>
  </si>
  <si>
    <t>SM/09/323</t>
  </si>
  <si>
    <t>SM/09/324</t>
  </si>
  <si>
    <t>SM/09/325</t>
  </si>
  <si>
    <t>SM/09/326</t>
  </si>
  <si>
    <t>SM/09/327</t>
  </si>
  <si>
    <t>SM/09/328</t>
  </si>
  <si>
    <t>SM/09/329</t>
  </si>
  <si>
    <t xml:space="preserve">Limit </t>
  </si>
  <si>
    <t>Limit  celkem</t>
  </si>
  <si>
    <t>Plynofikace Komenského 873, vč. PD</t>
  </si>
  <si>
    <t>IV.uvolnění</t>
  </si>
  <si>
    <r>
      <t xml:space="preserve"> IV. uvolnění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</si>
  <si>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t>Střední odborná škola a Střední odborné učiliště, Trutnov, Volanovská 243</t>
  </si>
  <si>
    <t>Oprava podlahy v truhlářské dílně</t>
  </si>
  <si>
    <t>Základní škola, Dobruška, Opočenská 115</t>
  </si>
  <si>
    <t>ŠD = školní družina</t>
  </si>
  <si>
    <t>Speciální základní škola, Úpice, Nábřeží pplk. A. Bunzla 660</t>
  </si>
  <si>
    <t>Oprava komínů a nátěr oplechování</t>
  </si>
  <si>
    <t xml:space="preserve">Oprava střechy - Bulharská </t>
  </si>
  <si>
    <t>Stavební úpravy - rozšíření kapacity, vč. PD</t>
  </si>
  <si>
    <t>SM/09/330</t>
  </si>
  <si>
    <t>SM/09/331</t>
  </si>
  <si>
    <t>SM/09/332</t>
  </si>
  <si>
    <t>Kapitola 50 - Fond rozvoje a reprodukce Královéhradeckého kraje rok 2009 - sumář -  IV. uvolnění</t>
  </si>
  <si>
    <t>SM/09/333</t>
  </si>
  <si>
    <t>Rekonstrukce střechy</t>
  </si>
  <si>
    <t>V Hradci Králové 9.dubna 2009</t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</si>
  <si>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22.4.2009, Z 18.5.2009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</si>
</sst>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3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9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1" fillId="0" borderId="21" xfId="0" applyFont="1" applyBorder="1" applyAlignment="1">
      <alignment/>
    </xf>
    <xf numFmtId="165" fontId="10" fillId="0" borderId="2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wrapText="1"/>
    </xf>
    <xf numFmtId="165" fontId="4" fillId="0" borderId="36" xfId="0" applyNumberFormat="1" applyFont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right" wrapText="1"/>
    </xf>
    <xf numFmtId="165" fontId="4" fillId="0" borderId="41" xfId="0" applyNumberFormat="1" applyFont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0" fontId="4" fillId="33" borderId="45" xfId="0" applyFont="1" applyFill="1" applyBorder="1" applyAlignment="1">
      <alignment horizontal="right" wrapText="1"/>
    </xf>
    <xf numFmtId="165" fontId="4" fillId="0" borderId="46" xfId="0" applyNumberFormat="1" applyFont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right" wrapText="1"/>
    </xf>
    <xf numFmtId="0" fontId="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4" fillId="33" borderId="52" xfId="0" applyFont="1" applyFill="1" applyBorder="1" applyAlignment="1">
      <alignment horizontal="right" wrapText="1"/>
    </xf>
    <xf numFmtId="165" fontId="4" fillId="0" borderId="53" xfId="0" applyNumberFormat="1" applyFont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right" vertical="center" wrapText="1"/>
    </xf>
    <xf numFmtId="0" fontId="4" fillId="33" borderId="56" xfId="0" applyFont="1" applyFill="1" applyBorder="1" applyAlignment="1">
      <alignment horizontal="right" wrapText="1"/>
    </xf>
    <xf numFmtId="0" fontId="4" fillId="33" borderId="57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12" fillId="0" borderId="50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34" borderId="58" xfId="0" applyNumberFormat="1" applyFont="1" applyFill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34" borderId="60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34" borderId="40" xfId="0" applyNumberFormat="1" applyFont="1" applyFill="1" applyBorder="1" applyAlignment="1">
      <alignment/>
    </xf>
    <xf numFmtId="164" fontId="0" fillId="34" borderId="42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4" fontId="4" fillId="0" borderId="25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4" fillId="34" borderId="61" xfId="0" applyNumberFormat="1" applyFont="1" applyFill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4" fontId="4" fillId="34" borderId="58" xfId="0" applyNumberFormat="1" applyFont="1" applyFill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6" xfId="0" applyFont="1" applyBorder="1" applyAlignment="1">
      <alignment/>
    </xf>
    <xf numFmtId="4" fontId="4" fillId="0" borderId="67" xfId="0" applyNumberFormat="1" applyFont="1" applyBorder="1" applyAlignment="1">
      <alignment/>
    </xf>
    <xf numFmtId="164" fontId="0" fillId="34" borderId="52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44" xfId="0" applyFont="1" applyBorder="1" applyAlignment="1">
      <alignment/>
    </xf>
    <xf numFmtId="165" fontId="4" fillId="0" borderId="43" xfId="0" applyNumberFormat="1" applyFont="1" applyBorder="1" applyAlignment="1">
      <alignment/>
    </xf>
    <xf numFmtId="0" fontId="4" fillId="35" borderId="68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wrapText="1"/>
    </xf>
    <xf numFmtId="0" fontId="12" fillId="35" borderId="66" xfId="0" applyFont="1" applyFill="1" applyBorder="1" applyAlignment="1">
      <alignment wrapText="1"/>
    </xf>
    <xf numFmtId="0" fontId="4" fillId="35" borderId="2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wrapText="1"/>
    </xf>
    <xf numFmtId="0" fontId="0" fillId="35" borderId="8" xfId="0" applyFont="1" applyFill="1" applyBorder="1" applyAlignment="1">
      <alignment wrapText="1"/>
    </xf>
    <xf numFmtId="0" fontId="0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12" fillId="0" borderId="33" xfId="0" applyFont="1" applyBorder="1" applyAlignment="1">
      <alignment wrapText="1"/>
    </xf>
    <xf numFmtId="4" fontId="4" fillId="0" borderId="34" xfId="0" applyNumberFormat="1" applyFont="1" applyBorder="1" applyAlignment="1">
      <alignment/>
    </xf>
    <xf numFmtId="165" fontId="4" fillId="0" borderId="32" xfId="0" applyNumberFormat="1" applyFont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4" fontId="4" fillId="0" borderId="49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34" borderId="69" xfId="0" applyNumberFormat="1" applyFont="1" applyFill="1" applyBorder="1" applyAlignment="1">
      <alignment/>
    </xf>
    <xf numFmtId="0" fontId="4" fillId="0" borderId="68" xfId="0" applyFont="1" applyBorder="1" applyAlignment="1">
      <alignment horizontal="center" vertical="center"/>
    </xf>
    <xf numFmtId="0" fontId="12" fillId="35" borderId="0" xfId="0" applyFont="1" applyFill="1" applyBorder="1" applyAlignment="1">
      <alignment wrapText="1"/>
    </xf>
    <xf numFmtId="0" fontId="12" fillId="35" borderId="55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0" fillId="34" borderId="56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8" xfId="0" applyFont="1" applyFill="1" applyBorder="1" applyAlignment="1">
      <alignment/>
    </xf>
    <xf numFmtId="4" fontId="0" fillId="0" borderId="39" xfId="0" applyNumberFormat="1" applyFont="1" applyBorder="1" applyAlignment="1">
      <alignment horizontal="right" wrapText="1"/>
    </xf>
    <xf numFmtId="165" fontId="0" fillId="0" borderId="38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 wrapText="1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/>
    </xf>
    <xf numFmtId="165" fontId="5" fillId="0" borderId="27" xfId="0" applyNumberFormat="1" applyFont="1" applyBorder="1" applyAlignment="1">
      <alignment/>
    </xf>
    <xf numFmtId="164" fontId="14" fillId="34" borderId="7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7" fillId="0" borderId="7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5" fillId="0" borderId="3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63" xfId="0" applyBorder="1" applyAlignment="1">
      <alignment/>
    </xf>
    <xf numFmtId="0" fontId="0" fillId="0" borderId="54" xfId="0" applyFon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4" fontId="0" fillId="0" borderId="73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165" fontId="5" fillId="34" borderId="27" xfId="0" applyNumberFormat="1" applyFont="1" applyFill="1" applyBorder="1" applyAlignment="1">
      <alignment horizontal="right"/>
    </xf>
    <xf numFmtId="165" fontId="5" fillId="36" borderId="29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13" fillId="0" borderId="29" xfId="0" applyNumberFormat="1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4" xfId="0" applyFont="1" applyBorder="1" applyAlignment="1">
      <alignment/>
    </xf>
    <xf numFmtId="165" fontId="10" fillId="0" borderId="3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165" fontId="0" fillId="0" borderId="38" xfId="0" applyNumberFormat="1" applyFont="1" applyBorder="1" applyAlignment="1">
      <alignment horizontal="right" vertical="center" wrapText="1"/>
    </xf>
    <xf numFmtId="165" fontId="0" fillId="0" borderId="6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54" xfId="0" applyBorder="1" applyAlignment="1">
      <alignment wrapText="1"/>
    </xf>
    <xf numFmtId="0" fontId="0" fillId="0" borderId="66" xfId="0" applyBorder="1" applyAlignment="1">
      <alignment wrapText="1"/>
    </xf>
    <xf numFmtId="165" fontId="5" fillId="34" borderId="54" xfId="0" applyNumberFormat="1" applyFont="1" applyFill="1" applyBorder="1" applyAlignment="1">
      <alignment horizontal="right"/>
    </xf>
    <xf numFmtId="165" fontId="5" fillId="0" borderId="67" xfId="0" applyNumberFormat="1" applyFont="1" applyBorder="1" applyAlignment="1">
      <alignment horizontal="right"/>
    </xf>
    <xf numFmtId="165" fontId="0" fillId="0" borderId="41" xfId="0" applyNumberFormat="1" applyFont="1" applyBorder="1" applyAlignment="1">
      <alignment horizontal="right" vertical="center" wrapText="1"/>
    </xf>
    <xf numFmtId="164" fontId="0" fillId="33" borderId="40" xfId="0" applyNumberFormat="1" applyFont="1" applyFill="1" applyBorder="1" applyAlignment="1">
      <alignment horizontal="right" wrapText="1"/>
    </xf>
    <xf numFmtId="164" fontId="4" fillId="33" borderId="69" xfId="0" applyNumberFormat="1" applyFont="1" applyFill="1" applyBorder="1" applyAlignment="1">
      <alignment horizontal="right" wrapText="1"/>
    </xf>
    <xf numFmtId="164" fontId="7" fillId="0" borderId="65" xfId="0" applyNumberFormat="1" applyFont="1" applyBorder="1" applyAlignment="1">
      <alignment/>
    </xf>
    <xf numFmtId="0" fontId="0" fillId="0" borderId="68" xfId="0" applyFont="1" applyBorder="1" applyAlignment="1">
      <alignment/>
    </xf>
    <xf numFmtId="165" fontId="55" fillId="0" borderId="64" xfId="0" applyNumberFormat="1" applyFont="1" applyBorder="1" applyAlignment="1">
      <alignment/>
    </xf>
    <xf numFmtId="165" fontId="55" fillId="0" borderId="22" xfId="0" applyNumberFormat="1" applyFont="1" applyBorder="1" applyAlignment="1">
      <alignment/>
    </xf>
    <xf numFmtId="164" fontId="0" fillId="0" borderId="74" xfId="0" applyNumberFormat="1" applyFont="1" applyBorder="1" applyAlignment="1">
      <alignment/>
    </xf>
    <xf numFmtId="165" fontId="4" fillId="0" borderId="75" xfId="0" applyNumberFormat="1" applyFont="1" applyBorder="1" applyAlignment="1">
      <alignment horizontal="right" vertical="center" wrapText="1"/>
    </xf>
    <xf numFmtId="165" fontId="4" fillId="0" borderId="76" xfId="0" applyNumberFormat="1" applyFont="1" applyBorder="1" applyAlignment="1">
      <alignment horizontal="right" vertical="center" wrapText="1"/>
    </xf>
    <xf numFmtId="0" fontId="4" fillId="33" borderId="61" xfId="0" applyFont="1" applyFill="1" applyBorder="1" applyAlignment="1">
      <alignment horizontal="right" wrapText="1"/>
    </xf>
    <xf numFmtId="165" fontId="4" fillId="0" borderId="77" xfId="0" applyNumberFormat="1" applyFont="1" applyBorder="1" applyAlignment="1">
      <alignment horizontal="right" vertical="center" wrapText="1"/>
    </xf>
    <xf numFmtId="164" fontId="0" fillId="33" borderId="42" xfId="0" applyNumberFormat="1" applyFont="1" applyFill="1" applyBorder="1" applyAlignment="1">
      <alignment horizontal="right" wrapText="1"/>
    </xf>
    <xf numFmtId="165" fontId="0" fillId="0" borderId="76" xfId="0" applyNumberFormat="1" applyFont="1" applyBorder="1" applyAlignment="1">
      <alignment horizontal="right" vertical="center" wrapText="1"/>
    </xf>
    <xf numFmtId="164" fontId="4" fillId="33" borderId="47" xfId="0" applyNumberFormat="1" applyFont="1" applyFill="1" applyBorder="1" applyAlignment="1">
      <alignment horizontal="right" wrapText="1"/>
    </xf>
    <xf numFmtId="165" fontId="4" fillId="0" borderId="78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14" fillId="36" borderId="30" xfId="0" applyNumberFormat="1" applyFont="1" applyFill="1" applyBorder="1" applyAlignment="1">
      <alignment/>
    </xf>
    <xf numFmtId="164" fontId="14" fillId="34" borderId="27" xfId="0" applyNumberFormat="1" applyFont="1" applyFill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4" fontId="0" fillId="0" borderId="80" xfId="0" applyNumberFormat="1" applyFont="1" applyBorder="1" applyAlignment="1">
      <alignment horizontal="right" wrapText="1"/>
    </xf>
    <xf numFmtId="165" fontId="0" fillId="0" borderId="81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82" xfId="0" applyFont="1" applyBorder="1" applyAlignment="1">
      <alignment/>
    </xf>
    <xf numFmtId="4" fontId="4" fillId="0" borderId="80" xfId="0" applyNumberFormat="1" applyFont="1" applyBorder="1" applyAlignment="1">
      <alignment/>
    </xf>
    <xf numFmtId="165" fontId="4" fillId="0" borderId="81" xfId="0" applyNumberFormat="1" applyFont="1" applyBorder="1" applyAlignment="1">
      <alignment/>
    </xf>
    <xf numFmtId="164" fontId="4" fillId="0" borderId="7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0" fillId="34" borderId="37" xfId="0" applyNumberFormat="1" applyFont="1" applyFill="1" applyBorder="1" applyAlignment="1">
      <alignment/>
    </xf>
    <xf numFmtId="164" fontId="4" fillId="34" borderId="83" xfId="0" applyNumberFormat="1" applyFont="1" applyFill="1" applyBorder="1" applyAlignment="1">
      <alignment/>
    </xf>
    <xf numFmtId="165" fontId="4" fillId="0" borderId="84" xfId="0" applyNumberFormat="1" applyFont="1" applyBorder="1" applyAlignment="1">
      <alignment horizontal="right" vertical="center" wrapText="1"/>
    </xf>
    <xf numFmtId="164" fontId="0" fillId="34" borderId="83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34" borderId="60" xfId="0" applyNumberFormat="1" applyFont="1" applyFill="1" applyBorder="1" applyAlignment="1">
      <alignment/>
    </xf>
    <xf numFmtId="164" fontId="0" fillId="34" borderId="54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4" fillId="34" borderId="47" xfId="0" applyNumberFormat="1" applyFont="1" applyFill="1" applyBorder="1" applyAlignment="1">
      <alignment/>
    </xf>
    <xf numFmtId="164" fontId="0" fillId="34" borderId="57" xfId="0" applyNumberFormat="1" applyFont="1" applyFill="1" applyBorder="1" applyAlignment="1">
      <alignment/>
    </xf>
    <xf numFmtId="165" fontId="0" fillId="0" borderId="39" xfId="0" applyNumberFormat="1" applyFont="1" applyBorder="1" applyAlignment="1">
      <alignment horizontal="right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165" fontId="5" fillId="34" borderId="54" xfId="0" applyNumberFormat="1" applyFont="1" applyFill="1" applyBorder="1" applyAlignment="1">
      <alignment horizontal="right"/>
    </xf>
    <xf numFmtId="165" fontId="5" fillId="34" borderId="61" xfId="0" applyNumberFormat="1" applyFont="1" applyFill="1" applyBorder="1" applyAlignment="1">
      <alignment horizontal="right"/>
    </xf>
    <xf numFmtId="165" fontId="5" fillId="34" borderId="42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12" fillId="35" borderId="32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164" fontId="14" fillId="36" borderId="27" xfId="0" applyNumberFormat="1" applyFont="1" applyFill="1" applyBorder="1" applyAlignment="1">
      <alignment/>
    </xf>
    <xf numFmtId="165" fontId="9" fillId="0" borderId="43" xfId="0" applyNumberFormat="1" applyFont="1" applyBorder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2" fillId="0" borderId="17" xfId="0" applyFont="1" applyBorder="1" applyAlignment="1">
      <alignment wrapText="1"/>
    </xf>
    <xf numFmtId="0" fontId="4" fillId="0" borderId="73" xfId="0" applyFont="1" applyBorder="1" applyAlignment="1">
      <alignment/>
    </xf>
    <xf numFmtId="0" fontId="56" fillId="0" borderId="32" xfId="0" applyFont="1" applyBorder="1" applyAlignment="1">
      <alignment horizontal="left" wrapText="1"/>
    </xf>
    <xf numFmtId="0" fontId="0" fillId="0" borderId="38" xfId="0" applyFont="1" applyBorder="1" applyAlignment="1">
      <alignment horizontal="left" vertical="top" wrapText="1"/>
    </xf>
    <xf numFmtId="0" fontId="4" fillId="35" borderId="43" xfId="0" applyFont="1" applyFill="1" applyBorder="1" applyAlignment="1">
      <alignment/>
    </xf>
    <xf numFmtId="0" fontId="12" fillId="0" borderId="32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64" xfId="0" applyFont="1" applyBorder="1" applyAlignment="1">
      <alignment/>
    </xf>
    <xf numFmtId="0" fontId="4" fillId="0" borderId="43" xfId="0" applyFont="1" applyBorder="1" applyAlignment="1">
      <alignment/>
    </xf>
    <xf numFmtId="0" fontId="12" fillId="35" borderId="64" xfId="0" applyFont="1" applyFill="1" applyBorder="1" applyAlignment="1">
      <alignment wrapText="1"/>
    </xf>
    <xf numFmtId="0" fontId="0" fillId="35" borderId="38" xfId="0" applyFont="1" applyFill="1" applyBorder="1" applyAlignment="1">
      <alignment wrapText="1"/>
    </xf>
    <xf numFmtId="0" fontId="12" fillId="35" borderId="22" xfId="0" applyFont="1" applyFill="1" applyBorder="1" applyAlignment="1">
      <alignment wrapText="1"/>
    </xf>
    <xf numFmtId="0" fontId="57" fillId="0" borderId="22" xfId="0" applyFont="1" applyBorder="1" applyAlignment="1">
      <alignment horizontal="left" vertical="top" wrapText="1"/>
    </xf>
    <xf numFmtId="0" fontId="0" fillId="35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165" fontId="5" fillId="34" borderId="52" xfId="0" applyNumberFormat="1" applyFont="1" applyFill="1" applyBorder="1" applyAlignment="1">
      <alignment horizontal="right"/>
    </xf>
    <xf numFmtId="165" fontId="5" fillId="34" borderId="52" xfId="0" applyNumberFormat="1" applyFont="1" applyFill="1" applyBorder="1" applyAlignment="1">
      <alignment horizontal="right"/>
    </xf>
    <xf numFmtId="165" fontId="5" fillId="34" borderId="40" xfId="0" applyNumberFormat="1" applyFont="1" applyFill="1" applyBorder="1" applyAlignment="1">
      <alignment horizontal="right"/>
    </xf>
    <xf numFmtId="165" fontId="5" fillId="34" borderId="45" xfId="0" applyNumberFormat="1" applyFont="1" applyFill="1" applyBorder="1" applyAlignment="1">
      <alignment horizontal="right"/>
    </xf>
    <xf numFmtId="165" fontId="5" fillId="34" borderId="29" xfId="0" applyNumberFormat="1" applyFont="1" applyFill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5" fillId="0" borderId="81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64" xfId="0" applyBorder="1" applyAlignment="1">
      <alignment/>
    </xf>
    <xf numFmtId="0" fontId="0" fillId="0" borderId="81" xfId="0" applyBorder="1" applyAlignment="1">
      <alignment/>
    </xf>
    <xf numFmtId="0" fontId="0" fillId="0" borderId="8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/>
    </xf>
    <xf numFmtId="0" fontId="11" fillId="0" borderId="50" xfId="0" applyFont="1" applyBorder="1" applyAlignment="1">
      <alignment/>
    </xf>
    <xf numFmtId="165" fontId="55" fillId="0" borderId="19" xfId="0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0" xfId="0" applyFont="1" applyBorder="1" applyAlignment="1">
      <alignment/>
    </xf>
    <xf numFmtId="0" fontId="4" fillId="37" borderId="20" xfId="0" applyFont="1" applyFill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 wrapText="1"/>
    </xf>
    <xf numFmtId="0" fontId="4" fillId="37" borderId="7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81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4" fontId="4" fillId="0" borderId="21" xfId="0" applyNumberFormat="1" applyFont="1" applyBorder="1" applyAlignment="1">
      <alignment/>
    </xf>
    <xf numFmtId="165" fontId="4" fillId="0" borderId="85" xfId="0" applyNumberFormat="1" applyFont="1" applyBorder="1" applyAlignment="1">
      <alignment horizontal="right" vertical="center" wrapText="1"/>
    </xf>
    <xf numFmtId="164" fontId="4" fillId="34" borderId="52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4" fillId="0" borderId="25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165" fontId="0" fillId="0" borderId="80" xfId="0" applyNumberFormat="1" applyFont="1" applyBorder="1" applyAlignment="1">
      <alignment horizontal="right" vertical="center" wrapText="1"/>
    </xf>
    <xf numFmtId="165" fontId="4" fillId="0" borderId="86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35" borderId="15" xfId="0" applyFont="1" applyFill="1" applyBorder="1" applyAlignment="1">
      <alignment/>
    </xf>
    <xf numFmtId="0" fontId="57" fillId="0" borderId="38" xfId="0" applyFont="1" applyBorder="1" applyAlignment="1">
      <alignment horizontal="left" vertical="top" wrapText="1"/>
    </xf>
    <xf numFmtId="165" fontId="4" fillId="0" borderId="38" xfId="0" applyNumberFormat="1" applyFont="1" applyBorder="1" applyAlignment="1">
      <alignment horizontal="right" vertical="center" wrapText="1"/>
    </xf>
    <xf numFmtId="164" fontId="4" fillId="33" borderId="40" xfId="0" applyNumberFormat="1" applyFont="1" applyFill="1" applyBorder="1" applyAlignment="1">
      <alignment horizontal="right" wrapText="1"/>
    </xf>
    <xf numFmtId="164" fontId="4" fillId="33" borderId="42" xfId="0" applyNumberFormat="1" applyFont="1" applyFill="1" applyBorder="1" applyAlignment="1">
      <alignment horizontal="right" wrapText="1"/>
    </xf>
    <xf numFmtId="0" fontId="0" fillId="0" borderId="81" xfId="0" applyFont="1" applyBorder="1" applyAlignment="1">
      <alignment wrapText="1"/>
    </xf>
    <xf numFmtId="165" fontId="4" fillId="0" borderId="67" xfId="0" applyNumberFormat="1" applyFont="1" applyBorder="1" applyAlignment="1">
      <alignment horizontal="right" vertical="center" wrapText="1"/>
    </xf>
    <xf numFmtId="0" fontId="0" fillId="33" borderId="42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165" fontId="4" fillId="0" borderId="79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right" wrapText="1"/>
    </xf>
    <xf numFmtId="165" fontId="4" fillId="0" borderId="74" xfId="0" applyNumberFormat="1" applyFont="1" applyBorder="1" applyAlignment="1">
      <alignment horizontal="right" vertical="center" wrapText="1"/>
    </xf>
    <xf numFmtId="0" fontId="4" fillId="33" borderId="60" xfId="0" applyFont="1" applyFill="1" applyBorder="1" applyAlignment="1">
      <alignment horizontal="right" wrapText="1"/>
    </xf>
    <xf numFmtId="165" fontId="4" fillId="0" borderId="59" xfId="0" applyNumberFormat="1" applyFont="1" applyBorder="1" applyAlignment="1">
      <alignment horizontal="righ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13" fillId="0" borderId="80" xfId="0" applyFont="1" applyBorder="1" applyAlignment="1">
      <alignment horizontal="center" vertical="center" wrapText="1"/>
    </xf>
    <xf numFmtId="165" fontId="0" fillId="0" borderId="81" xfId="0" applyNumberFormat="1" applyFont="1" applyBorder="1" applyAlignment="1">
      <alignment horizontal="right" vertical="center" wrapText="1"/>
    </xf>
    <xf numFmtId="0" fontId="4" fillId="33" borderId="87" xfId="0" applyFont="1" applyFill="1" applyBorder="1" applyAlignment="1">
      <alignment horizontal="right" wrapText="1"/>
    </xf>
    <xf numFmtId="0" fontId="4" fillId="33" borderId="83" xfId="0" applyFont="1" applyFill="1" applyBorder="1" applyAlignment="1">
      <alignment horizontal="right" wrapText="1"/>
    </xf>
    <xf numFmtId="0" fontId="4" fillId="37" borderId="73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right" wrapText="1"/>
    </xf>
    <xf numFmtId="0" fontId="0" fillId="0" borderId="68" xfId="0" applyFont="1" applyBorder="1" applyAlignment="1">
      <alignment horizontal="center" vertical="center"/>
    </xf>
    <xf numFmtId="0" fontId="4" fillId="0" borderId="55" xfId="0" applyFont="1" applyBorder="1" applyAlignment="1">
      <alignment/>
    </xf>
    <xf numFmtId="165" fontId="4" fillId="0" borderId="22" xfId="0" applyNumberFormat="1" applyFont="1" applyBorder="1" applyAlignment="1">
      <alignment/>
    </xf>
    <xf numFmtId="164" fontId="4" fillId="34" borderId="56" xfId="0" applyNumberFormat="1" applyFont="1" applyFill="1" applyBorder="1" applyAlignment="1">
      <alignment/>
    </xf>
    <xf numFmtId="164" fontId="4" fillId="34" borderId="57" xfId="0" applyNumberFormat="1" applyFont="1" applyFill="1" applyBorder="1" applyAlignment="1">
      <alignment/>
    </xf>
    <xf numFmtId="165" fontId="4" fillId="0" borderId="38" xfId="0" applyNumberFormat="1" applyFont="1" applyBorder="1" applyAlignment="1">
      <alignment/>
    </xf>
    <xf numFmtId="164" fontId="4" fillId="34" borderId="42" xfId="0" applyNumberFormat="1" applyFont="1" applyFill="1" applyBorder="1" applyAlignment="1">
      <alignment/>
    </xf>
    <xf numFmtId="165" fontId="0" fillId="0" borderId="88" xfId="0" applyNumberFormat="1" applyFont="1" applyBorder="1" applyAlignment="1">
      <alignment horizontal="right" vertical="center" wrapText="1"/>
    </xf>
    <xf numFmtId="165" fontId="4" fillId="0" borderId="89" xfId="0" applyNumberFormat="1" applyFont="1" applyBorder="1" applyAlignment="1">
      <alignment horizontal="right" vertical="center" wrapText="1"/>
    </xf>
    <xf numFmtId="165" fontId="4" fillId="0" borderId="4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/>
    </xf>
    <xf numFmtId="165" fontId="0" fillId="0" borderId="53" xfId="0" applyNumberFormat="1" applyFont="1" applyBorder="1" applyAlignment="1">
      <alignment horizontal="right" vertical="center" wrapText="1"/>
    </xf>
    <xf numFmtId="165" fontId="0" fillId="0" borderId="67" xfId="0" applyNumberFormat="1" applyFont="1" applyBorder="1" applyAlignment="1">
      <alignment horizontal="right" vertical="center" wrapText="1"/>
    </xf>
    <xf numFmtId="164" fontId="0" fillId="0" borderId="86" xfId="0" applyNumberFormat="1" applyFont="1" applyBorder="1" applyAlignment="1">
      <alignment/>
    </xf>
    <xf numFmtId="0" fontId="57" fillId="0" borderId="43" xfId="0" applyFont="1" applyBorder="1" applyAlignment="1">
      <alignment horizontal="left" vertical="top" wrapText="1"/>
    </xf>
    <xf numFmtId="0" fontId="12" fillId="0" borderId="65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165" fontId="4" fillId="0" borderId="64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4" fillId="34" borderId="54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0" fontId="0" fillId="0" borderId="64" xfId="0" applyFont="1" applyBorder="1" applyAlignment="1">
      <alignment wrapText="1"/>
    </xf>
    <xf numFmtId="0" fontId="0" fillId="35" borderId="2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0" fillId="34" borderId="87" xfId="0" applyNumberFormat="1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164" fontId="4" fillId="0" borderId="79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0" fontId="0" fillId="0" borderId="39" xfId="0" applyFont="1" applyBorder="1" applyAlignment="1">
      <alignment/>
    </xf>
    <xf numFmtId="0" fontId="57" fillId="0" borderId="21" xfId="0" applyFont="1" applyBorder="1" applyAlignment="1">
      <alignment horizontal="left" vertical="top" wrapText="1"/>
    </xf>
    <xf numFmtId="164" fontId="4" fillId="0" borderId="41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67" xfId="0" applyFont="1" applyBorder="1" applyAlignment="1">
      <alignment wrapText="1"/>
    </xf>
    <xf numFmtId="0" fontId="4" fillId="37" borderId="65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left" vertical="top" wrapText="1"/>
    </xf>
    <xf numFmtId="0" fontId="0" fillId="37" borderId="64" xfId="0" applyFont="1" applyFill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37" borderId="3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14" xfId="0" applyFont="1" applyBorder="1" applyAlignment="1">
      <alignment/>
    </xf>
    <xf numFmtId="165" fontId="9" fillId="0" borderId="15" xfId="0" applyNumberFormat="1" applyFont="1" applyBorder="1" applyAlignment="1">
      <alignment/>
    </xf>
    <xf numFmtId="0" fontId="11" fillId="0" borderId="12" xfId="0" applyFont="1" applyBorder="1" applyAlignment="1">
      <alignment/>
    </xf>
    <xf numFmtId="165" fontId="10" fillId="0" borderId="38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82" xfId="0" applyFont="1" applyBorder="1" applyAlignment="1">
      <alignment/>
    </xf>
    <xf numFmtId="165" fontId="0" fillId="0" borderId="84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37" borderId="0" xfId="0" applyFont="1" applyFill="1" applyBorder="1" applyAlignment="1">
      <alignment/>
    </xf>
    <xf numFmtId="0" fontId="4" fillId="37" borderId="2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0" fillId="37" borderId="50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74"/>
  <sheetViews>
    <sheetView tabSelected="1" zoomScaleSheetLayoutView="85" zoomScalePageLayoutView="0" workbookViewId="0" topLeftCell="A100">
      <selection activeCell="E100" sqref="E100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0.7109375" style="0" customWidth="1"/>
    <col min="6" max="7" width="11.00390625" style="0" hidden="1" customWidth="1"/>
    <col min="8" max="8" width="11.28125" style="0" hidden="1" customWidth="1"/>
    <col min="9" max="9" width="12.7109375" style="0" customWidth="1"/>
    <col min="10" max="13" width="12.7109375" style="0" hidden="1" customWidth="1"/>
    <col min="14" max="16" width="12.7109375" style="0" customWidth="1"/>
    <col min="17" max="17" width="12.421875" style="0" customWidth="1"/>
    <col min="18" max="19" width="12.7109375" style="0" customWidth="1"/>
    <col min="20" max="20" width="9.140625" style="0" hidden="1" customWidth="1"/>
    <col min="23" max="23" width="9.140625" style="0" hidden="1" customWidth="1"/>
    <col min="24" max="24" width="0.13671875" style="0" hidden="1" customWidth="1"/>
    <col min="25" max="39" width="9.140625" style="0" hidden="1" customWidth="1"/>
    <col min="40" max="40" width="3.28125" style="0" hidden="1" customWidth="1"/>
    <col min="41" max="41" width="5.8515625" style="0" hidden="1" customWidth="1"/>
    <col min="42" max="54" width="9.140625" style="0" hidden="1" customWidth="1"/>
    <col min="55" max="55" width="2.8515625" style="0" hidden="1" customWidth="1"/>
    <col min="56" max="70" width="9.140625" style="0" hidden="1" customWidth="1"/>
  </cols>
  <sheetData>
    <row r="1" spans="1:18" s="3" customFormat="1" ht="20.25" customHeight="1">
      <c r="A1" s="1" t="s">
        <v>195</v>
      </c>
      <c r="B1" s="2"/>
      <c r="C1" s="2"/>
      <c r="D1" s="2"/>
      <c r="E1" s="2"/>
      <c r="F1" s="2"/>
      <c r="G1" s="2"/>
      <c r="H1" s="2"/>
      <c r="I1" s="2"/>
      <c r="J1" s="2"/>
      <c r="L1" s="2"/>
      <c r="N1" s="2"/>
      <c r="P1" s="2"/>
      <c r="R1" s="2"/>
    </row>
    <row r="2" spans="1:18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L2" s="4"/>
      <c r="N2" s="4"/>
      <c r="P2" s="4"/>
      <c r="R2" s="4"/>
    </row>
    <row r="3" spans="1:9" ht="15" customHeight="1" thickBot="1">
      <c r="A3" s="3"/>
      <c r="B3" s="3"/>
      <c r="C3" s="3"/>
      <c r="E3" s="428" t="s">
        <v>179</v>
      </c>
      <c r="F3" s="7"/>
      <c r="G3" s="7"/>
      <c r="H3" s="8"/>
      <c r="I3" s="222">
        <v>63000</v>
      </c>
    </row>
    <row r="4" spans="1:9" ht="15" customHeight="1">
      <c r="A4" s="3"/>
      <c r="B4" s="3"/>
      <c r="C4" s="3"/>
      <c r="E4" s="135" t="s">
        <v>59</v>
      </c>
      <c r="F4" s="134"/>
      <c r="G4" s="134"/>
      <c r="H4" s="235"/>
      <c r="I4" s="237">
        <v>1089</v>
      </c>
    </row>
    <row r="5" spans="1:9" ht="15" customHeight="1">
      <c r="A5" s="3"/>
      <c r="B5" s="3"/>
      <c r="C5" s="3"/>
      <c r="E5" s="135" t="s">
        <v>103</v>
      </c>
      <c r="F5" s="134"/>
      <c r="G5" s="134"/>
      <c r="H5" s="235"/>
      <c r="I5" s="237">
        <v>5483.5</v>
      </c>
    </row>
    <row r="6" spans="1:9" ht="15" customHeight="1">
      <c r="A6" s="3"/>
      <c r="B6" s="3"/>
      <c r="C6" s="3"/>
      <c r="E6" s="135" t="s">
        <v>114</v>
      </c>
      <c r="F6" s="134"/>
      <c r="G6" s="134"/>
      <c r="H6" s="235"/>
      <c r="I6" s="237">
        <v>37000</v>
      </c>
    </row>
    <row r="7" spans="5:9" ht="15" customHeight="1">
      <c r="E7" s="429" t="s">
        <v>180</v>
      </c>
      <c r="F7" s="9"/>
      <c r="G7" s="9"/>
      <c r="H7" s="10"/>
      <c r="I7" s="215">
        <f>SUM(I3:I6)</f>
        <v>106572.5</v>
      </c>
    </row>
    <row r="8" spans="5:9" ht="15" customHeight="1" thickBot="1">
      <c r="E8" s="11"/>
      <c r="F8" s="12"/>
      <c r="G8" s="12"/>
      <c r="H8" s="13"/>
      <c r="I8" s="14"/>
    </row>
    <row r="9" spans="1:9" ht="15" customHeight="1">
      <c r="A9" t="s">
        <v>0</v>
      </c>
      <c r="E9" s="15"/>
      <c r="F9" s="15"/>
      <c r="G9" s="15"/>
      <c r="H9" s="15"/>
      <c r="I9" s="16"/>
    </row>
    <row r="10" spans="5:19" ht="15" customHeight="1" thickBot="1">
      <c r="E10" s="17"/>
      <c r="F10" s="17"/>
      <c r="G10" s="17"/>
      <c r="H10" s="17"/>
      <c r="I10" s="18"/>
      <c r="K10" s="17"/>
      <c r="M10" s="17"/>
      <c r="O10" s="17"/>
      <c r="Q10" s="17"/>
      <c r="S10" s="17"/>
    </row>
    <row r="11" spans="1:19" ht="15" customHeight="1">
      <c r="A11" s="19" t="s">
        <v>1</v>
      </c>
      <c r="B11" s="20"/>
      <c r="C11" s="20"/>
      <c r="D11" s="21"/>
      <c r="E11" s="22"/>
      <c r="F11" s="22"/>
      <c r="G11" s="22"/>
      <c r="H11" s="23"/>
      <c r="I11" s="24">
        <v>63000</v>
      </c>
      <c r="J11" s="25"/>
      <c r="K11" s="15" t="s">
        <v>2</v>
      </c>
      <c r="L11" s="25"/>
      <c r="M11" s="15" t="s">
        <v>2</v>
      </c>
      <c r="N11" s="25"/>
      <c r="O11" s="15" t="s">
        <v>2</v>
      </c>
      <c r="P11" s="25"/>
      <c r="Q11" s="15" t="s">
        <v>2</v>
      </c>
      <c r="R11" s="25"/>
      <c r="S11" s="15" t="s">
        <v>2</v>
      </c>
    </row>
    <row r="12" spans="1:19" ht="15" customHeight="1">
      <c r="A12" s="26" t="s">
        <v>3</v>
      </c>
      <c r="B12" s="27"/>
      <c r="C12" s="27"/>
      <c r="D12" s="341"/>
      <c r="E12" s="28" t="s">
        <v>4</v>
      </c>
      <c r="F12" s="28"/>
      <c r="G12" s="28"/>
      <c r="H12" s="29"/>
      <c r="I12" s="30">
        <v>-63000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9" ht="15" customHeight="1" thickBot="1">
      <c r="A13" s="32" t="s">
        <v>5</v>
      </c>
      <c r="B13" s="33"/>
      <c r="C13" s="33"/>
      <c r="D13" s="342"/>
      <c r="E13" s="34"/>
      <c r="F13" s="34"/>
      <c r="G13" s="34"/>
      <c r="H13" s="35"/>
      <c r="I13" s="223">
        <f>SUM(I11:I12)</f>
        <v>0</v>
      </c>
    </row>
    <row r="14" spans="1:9" ht="15" customHeight="1">
      <c r="A14" s="333" t="s">
        <v>60</v>
      </c>
      <c r="B14" s="334"/>
      <c r="C14" s="335"/>
      <c r="D14" s="343"/>
      <c r="E14" s="336"/>
      <c r="F14" s="336"/>
      <c r="G14" s="336"/>
      <c r="H14" s="337"/>
      <c r="I14" s="338">
        <v>1089</v>
      </c>
    </row>
    <row r="15" spans="1:9" ht="15" customHeight="1" thickBot="1">
      <c r="A15" s="236" t="s">
        <v>61</v>
      </c>
      <c r="B15" s="226"/>
      <c r="C15" s="17"/>
      <c r="D15" s="38"/>
      <c r="E15" s="42"/>
      <c r="F15" s="42"/>
      <c r="G15" s="42"/>
      <c r="H15" s="39"/>
      <c r="I15" s="238">
        <v>5483.5</v>
      </c>
    </row>
    <row r="16" spans="1:9" s="6" customFormat="1" ht="15" customHeight="1">
      <c r="A16" s="219" t="s">
        <v>49</v>
      </c>
      <c r="B16" s="220"/>
      <c r="C16" s="220"/>
      <c r="D16" s="21"/>
      <c r="E16" s="21" t="s">
        <v>95</v>
      </c>
      <c r="F16" s="21"/>
      <c r="G16" s="21"/>
      <c r="H16" s="221"/>
      <c r="I16" s="218">
        <v>-5483.5</v>
      </c>
    </row>
    <row r="17" spans="1:9" ht="15" customHeight="1" thickBot="1">
      <c r="A17" s="32" t="s">
        <v>5</v>
      </c>
      <c r="B17" s="33"/>
      <c r="C17" s="33"/>
      <c r="D17" s="342"/>
      <c r="E17" s="34"/>
      <c r="F17" s="34"/>
      <c r="G17" s="34"/>
      <c r="H17" s="217"/>
      <c r="I17" s="286">
        <f>SUM(I13:I16)</f>
        <v>1089</v>
      </c>
    </row>
    <row r="18" spans="1:9" ht="15" customHeight="1">
      <c r="A18" s="333" t="s">
        <v>107</v>
      </c>
      <c r="B18" s="334"/>
      <c r="C18" s="335"/>
      <c r="D18" s="343"/>
      <c r="E18" s="336"/>
      <c r="F18" s="336"/>
      <c r="G18" s="336"/>
      <c r="H18" s="337"/>
      <c r="I18" s="338">
        <v>37000</v>
      </c>
    </row>
    <row r="19" spans="1:9" ht="15" customHeight="1">
      <c r="A19" s="236" t="s">
        <v>108</v>
      </c>
      <c r="B19" s="226"/>
      <c r="C19" s="226"/>
      <c r="D19" s="38"/>
      <c r="E19" s="38" t="s">
        <v>109</v>
      </c>
      <c r="F19" s="38"/>
      <c r="G19" s="38"/>
      <c r="H19" s="347"/>
      <c r="I19" s="30">
        <v>-5347</v>
      </c>
    </row>
    <row r="20" spans="1:9" ht="15" customHeight="1" thickBot="1">
      <c r="A20" s="32" t="s">
        <v>5</v>
      </c>
      <c r="B20" s="33"/>
      <c r="C20" s="33"/>
      <c r="D20" s="342"/>
      <c r="E20" s="34"/>
      <c r="F20" s="34"/>
      <c r="G20" s="34"/>
      <c r="H20" s="217"/>
      <c r="I20" s="286">
        <f>SUM(I17:I19)</f>
        <v>32742</v>
      </c>
    </row>
    <row r="21" spans="1:9" ht="15" customHeight="1">
      <c r="A21" s="236" t="s">
        <v>117</v>
      </c>
      <c r="B21" s="226"/>
      <c r="C21" s="226"/>
      <c r="D21" s="38"/>
      <c r="E21" s="38" t="s">
        <v>118</v>
      </c>
      <c r="F21" s="38"/>
      <c r="G21" s="38"/>
      <c r="H21" s="347"/>
      <c r="I21" s="30">
        <v>-30590</v>
      </c>
    </row>
    <row r="22" spans="1:9" ht="15" customHeight="1" thickBot="1">
      <c r="A22" s="32" t="s">
        <v>5</v>
      </c>
      <c r="B22" s="33"/>
      <c r="C22" s="33"/>
      <c r="D22" s="342"/>
      <c r="E22" s="34"/>
      <c r="F22" s="34"/>
      <c r="G22" s="34"/>
      <c r="H22" s="217"/>
      <c r="I22" s="286">
        <f>SUM(I20:I21)</f>
        <v>2152</v>
      </c>
    </row>
    <row r="23" spans="1:9" ht="15" customHeight="1">
      <c r="A23" s="439" t="s">
        <v>182</v>
      </c>
      <c r="B23" s="113"/>
      <c r="C23" s="27"/>
      <c r="D23" s="341"/>
      <c r="E23" s="28"/>
      <c r="F23" s="28"/>
      <c r="G23" s="28"/>
      <c r="H23" s="436"/>
      <c r="I23" s="437">
        <v>-2152</v>
      </c>
    </row>
    <row r="24" spans="1:9" ht="15" customHeight="1" thickBot="1">
      <c r="A24" s="438" t="s">
        <v>5</v>
      </c>
      <c r="B24" s="353"/>
      <c r="C24" s="353"/>
      <c r="D24" s="432"/>
      <c r="E24" s="433"/>
      <c r="F24" s="433"/>
      <c r="G24" s="433"/>
      <c r="H24" s="434"/>
      <c r="I24" s="435">
        <f>SUM(I22:I23)</f>
        <v>0</v>
      </c>
    </row>
    <row r="25" spans="1:9" ht="12.75" customHeight="1">
      <c r="A25" s="36"/>
      <c r="B25" s="37"/>
      <c r="C25" s="37"/>
      <c r="D25" s="38"/>
      <c r="E25" s="39"/>
      <c r="F25" s="39"/>
      <c r="G25" s="39"/>
      <c r="H25" s="39"/>
      <c r="I25" s="40"/>
    </row>
    <row r="26" spans="1:19" ht="12.75" customHeight="1" thickBot="1">
      <c r="A26" s="36"/>
      <c r="B26" s="37"/>
      <c r="C26" s="37"/>
      <c r="D26" s="444"/>
      <c r="E26" s="39"/>
      <c r="F26" s="39"/>
      <c r="G26" s="39"/>
      <c r="H26" s="39"/>
      <c r="I26" s="40"/>
      <c r="J26" s="41"/>
      <c r="K26" s="41"/>
      <c r="L26" s="41"/>
      <c r="M26" s="41"/>
      <c r="N26" s="41"/>
      <c r="O26" s="41"/>
      <c r="P26" s="41"/>
      <c r="Q26" s="41"/>
      <c r="R26" s="41" t="s">
        <v>6</v>
      </c>
      <c r="S26" s="41"/>
    </row>
    <row r="27" spans="1:19" ht="57.75" customHeight="1" thickBot="1">
      <c r="A27" s="17"/>
      <c r="B27" s="17"/>
      <c r="C27" s="17"/>
      <c r="D27" s="444"/>
      <c r="E27" s="42"/>
      <c r="F27" s="42"/>
      <c r="G27" s="42"/>
      <c r="H27" s="42"/>
      <c r="I27" s="42"/>
      <c r="J27" s="464" t="s">
        <v>100</v>
      </c>
      <c r="K27" s="465"/>
      <c r="L27" s="464" t="s">
        <v>101</v>
      </c>
      <c r="M27" s="465"/>
      <c r="N27" s="464" t="s">
        <v>110</v>
      </c>
      <c r="O27" s="465"/>
      <c r="P27" s="464" t="s">
        <v>115</v>
      </c>
      <c r="Q27" s="465"/>
      <c r="R27" s="464" t="s">
        <v>183</v>
      </c>
      <c r="S27" s="465"/>
    </row>
    <row r="28" spans="1:19" ht="102" customHeight="1" thickBot="1">
      <c r="A28" s="43" t="s">
        <v>7</v>
      </c>
      <c r="B28" s="44" t="s">
        <v>8</v>
      </c>
      <c r="C28" s="45" t="s">
        <v>9</v>
      </c>
      <c r="D28" s="445" t="s">
        <v>10</v>
      </c>
      <c r="E28" s="46" t="s">
        <v>11</v>
      </c>
      <c r="F28" s="288" t="s">
        <v>12</v>
      </c>
      <c r="G28" s="47" t="s">
        <v>13</v>
      </c>
      <c r="H28" s="48" t="s">
        <v>14</v>
      </c>
      <c r="I28" s="214" t="s">
        <v>47</v>
      </c>
      <c r="J28" s="345" t="s">
        <v>50</v>
      </c>
      <c r="K28" s="49" t="s">
        <v>15</v>
      </c>
      <c r="L28" s="346" t="s">
        <v>106</v>
      </c>
      <c r="M28" s="50" t="s">
        <v>15</v>
      </c>
      <c r="N28" s="346" t="s">
        <v>111</v>
      </c>
      <c r="O28" s="50" t="s">
        <v>15</v>
      </c>
      <c r="P28" s="346" t="s">
        <v>116</v>
      </c>
      <c r="Q28" s="50" t="s">
        <v>15</v>
      </c>
      <c r="R28" s="346" t="s">
        <v>199</v>
      </c>
      <c r="S28" s="50" t="s">
        <v>15</v>
      </c>
    </row>
    <row r="29" spans="1:19" ht="26.25" customHeight="1">
      <c r="A29" s="85">
        <v>1</v>
      </c>
      <c r="B29" s="370">
        <v>3121</v>
      </c>
      <c r="C29" s="53"/>
      <c r="D29" s="446"/>
      <c r="E29" s="299" t="s">
        <v>125</v>
      </c>
      <c r="F29" s="289"/>
      <c r="G29" s="54"/>
      <c r="H29" s="55"/>
      <c r="I29" s="90"/>
      <c r="J29" s="371"/>
      <c r="K29" s="372"/>
      <c r="L29" s="373"/>
      <c r="M29" s="374"/>
      <c r="N29" s="373"/>
      <c r="O29" s="374"/>
      <c r="P29" s="373"/>
      <c r="Q29" s="374"/>
      <c r="R29" s="373"/>
      <c r="S29" s="374"/>
    </row>
    <row r="30" spans="1:19" ht="12.75" customHeight="1">
      <c r="A30" s="94"/>
      <c r="B30" s="95"/>
      <c r="C30" s="62">
        <v>5331</v>
      </c>
      <c r="D30" s="425" t="s">
        <v>159</v>
      </c>
      <c r="E30" s="300" t="s">
        <v>121</v>
      </c>
      <c r="F30" s="367"/>
      <c r="G30" s="368"/>
      <c r="H30" s="98"/>
      <c r="I30" s="99"/>
      <c r="J30" s="100"/>
      <c r="K30" s="369"/>
      <c r="L30" s="101"/>
      <c r="M30" s="357"/>
      <c r="N30" s="101"/>
      <c r="O30" s="358"/>
      <c r="P30" s="384">
        <v>320</v>
      </c>
      <c r="Q30" s="274">
        <f>O30+P30</f>
        <v>320</v>
      </c>
      <c r="R30" s="384"/>
      <c r="S30" s="274">
        <f>Q30+R30</f>
        <v>320</v>
      </c>
    </row>
    <row r="31" spans="1:19" ht="12.75" customHeight="1">
      <c r="A31" s="60"/>
      <c r="B31" s="61"/>
      <c r="C31" s="62">
        <v>6351</v>
      </c>
      <c r="D31" s="425" t="s">
        <v>160</v>
      </c>
      <c r="E31" s="300" t="s">
        <v>120</v>
      </c>
      <c r="F31" s="290"/>
      <c r="G31" s="63"/>
      <c r="H31" s="64"/>
      <c r="I31" s="224"/>
      <c r="J31" s="65"/>
      <c r="K31" s="232"/>
      <c r="L31" s="67"/>
      <c r="M31" s="245"/>
      <c r="N31" s="67"/>
      <c r="O31" s="274"/>
      <c r="P31" s="366">
        <v>680</v>
      </c>
      <c r="Q31" s="274">
        <f>O31+P31</f>
        <v>680</v>
      </c>
      <c r="R31" s="366"/>
      <c r="S31" s="274">
        <f>Q31+R31</f>
        <v>680</v>
      </c>
    </row>
    <row r="32" spans="1:19" ht="12.75" customHeight="1">
      <c r="A32" s="375"/>
      <c r="B32" s="376"/>
      <c r="C32" s="257">
        <v>5331</v>
      </c>
      <c r="D32" s="383"/>
      <c r="E32" s="360" t="s">
        <v>54</v>
      </c>
      <c r="F32" s="377"/>
      <c r="G32" s="378"/>
      <c r="H32" s="379"/>
      <c r="I32" s="380"/>
      <c r="J32" s="381"/>
      <c r="K32" s="232"/>
      <c r="L32" s="382"/>
      <c r="M32" s="245"/>
      <c r="N32" s="382"/>
      <c r="O32" s="274"/>
      <c r="P32" s="382">
        <v>320</v>
      </c>
      <c r="Q32" s="275">
        <f>O32+P32</f>
        <v>320</v>
      </c>
      <c r="R32" s="382"/>
      <c r="S32" s="275">
        <f>Q32+R32</f>
        <v>320</v>
      </c>
    </row>
    <row r="33" spans="1:19" ht="13.5" customHeight="1" thickBot="1">
      <c r="A33" s="68"/>
      <c r="B33" s="69"/>
      <c r="C33" s="81">
        <v>6351</v>
      </c>
      <c r="D33" s="447"/>
      <c r="E33" s="359" t="s">
        <v>27</v>
      </c>
      <c r="F33" s="291"/>
      <c r="G33" s="71"/>
      <c r="H33" s="72"/>
      <c r="I33" s="73"/>
      <c r="J33" s="74"/>
      <c r="K33" s="66"/>
      <c r="L33" s="242"/>
      <c r="M33" s="241"/>
      <c r="N33" s="242"/>
      <c r="O33" s="275"/>
      <c r="P33" s="242">
        <v>680</v>
      </c>
      <c r="Q33" s="275">
        <f>O33+P33</f>
        <v>680</v>
      </c>
      <c r="R33" s="242"/>
      <c r="S33" s="275">
        <f>Q33+R33</f>
        <v>680</v>
      </c>
    </row>
    <row r="34" spans="1:19" ht="15.75" customHeight="1">
      <c r="A34" s="85">
        <v>3</v>
      </c>
      <c r="B34" s="370">
        <v>3121</v>
      </c>
      <c r="C34" s="53"/>
      <c r="D34" s="446"/>
      <c r="E34" s="299" t="s">
        <v>124</v>
      </c>
      <c r="F34" s="289"/>
      <c r="G34" s="54"/>
      <c r="H34" s="55"/>
      <c r="I34" s="90"/>
      <c r="J34" s="371"/>
      <c r="K34" s="372"/>
      <c r="L34" s="373"/>
      <c r="M34" s="374"/>
      <c r="N34" s="373"/>
      <c r="O34" s="374"/>
      <c r="P34" s="373"/>
      <c r="Q34" s="374"/>
      <c r="R34" s="373"/>
      <c r="S34" s="374"/>
    </row>
    <row r="35" spans="1:19" ht="12.75" customHeight="1">
      <c r="A35" s="94"/>
      <c r="B35" s="95"/>
      <c r="C35" s="62">
        <v>5331</v>
      </c>
      <c r="D35" s="425" t="s">
        <v>161</v>
      </c>
      <c r="E35" s="300" t="s">
        <v>126</v>
      </c>
      <c r="F35" s="367"/>
      <c r="G35" s="368"/>
      <c r="H35" s="98"/>
      <c r="I35" s="99"/>
      <c r="J35" s="100"/>
      <c r="K35" s="369"/>
      <c r="L35" s="101"/>
      <c r="M35" s="357"/>
      <c r="N35" s="101"/>
      <c r="O35" s="358"/>
      <c r="P35" s="384">
        <v>300</v>
      </c>
      <c r="Q35" s="274">
        <f>O35+P35</f>
        <v>300</v>
      </c>
      <c r="R35" s="384"/>
      <c r="S35" s="274">
        <f>Q35+R35</f>
        <v>300</v>
      </c>
    </row>
    <row r="36" spans="1:19" ht="12.75" customHeight="1" thickBot="1">
      <c r="A36" s="375"/>
      <c r="B36" s="376"/>
      <c r="C36" s="257">
        <v>5331</v>
      </c>
      <c r="D36" s="383"/>
      <c r="E36" s="360" t="s">
        <v>54</v>
      </c>
      <c r="F36" s="377"/>
      <c r="G36" s="378"/>
      <c r="H36" s="379"/>
      <c r="I36" s="380"/>
      <c r="J36" s="381"/>
      <c r="K36" s="232"/>
      <c r="L36" s="382"/>
      <c r="M36" s="245"/>
      <c r="N36" s="382"/>
      <c r="O36" s="274"/>
      <c r="P36" s="382">
        <v>300</v>
      </c>
      <c r="Q36" s="275">
        <f>O36+P36</f>
        <v>300</v>
      </c>
      <c r="R36" s="382"/>
      <c r="S36" s="275">
        <f>Q36+R36</f>
        <v>300</v>
      </c>
    </row>
    <row r="37" spans="1:19" ht="26.25" customHeight="1">
      <c r="A37" s="51">
        <v>4</v>
      </c>
      <c r="B37" s="52">
        <v>3122</v>
      </c>
      <c r="C37" s="53"/>
      <c r="D37" s="446"/>
      <c r="E37" s="299" t="s">
        <v>62</v>
      </c>
      <c r="F37" s="289"/>
      <c r="G37" s="54"/>
      <c r="H37" s="55"/>
      <c r="I37" s="56"/>
      <c r="J37" s="57"/>
      <c r="K37" s="58"/>
      <c r="L37" s="59"/>
      <c r="M37" s="240"/>
      <c r="N37" s="59"/>
      <c r="O37" s="240"/>
      <c r="P37" s="59"/>
      <c r="Q37" s="240"/>
      <c r="R37" s="59"/>
      <c r="S37" s="240"/>
    </row>
    <row r="38" spans="1:19" ht="12.75" customHeight="1">
      <c r="A38" s="60"/>
      <c r="B38" s="61"/>
      <c r="C38" s="62">
        <v>6351</v>
      </c>
      <c r="D38" s="425" t="s">
        <v>16</v>
      </c>
      <c r="E38" s="300" t="s">
        <v>17</v>
      </c>
      <c r="F38" s="290"/>
      <c r="G38" s="63"/>
      <c r="H38" s="64"/>
      <c r="I38" s="224">
        <v>19000</v>
      </c>
      <c r="J38" s="65"/>
      <c r="K38" s="232">
        <f>I38+J38</f>
        <v>19000</v>
      </c>
      <c r="L38" s="67"/>
      <c r="M38" s="245">
        <f>K38+L38</f>
        <v>19000</v>
      </c>
      <c r="N38" s="67"/>
      <c r="O38" s="274">
        <f>M38+N38</f>
        <v>19000</v>
      </c>
      <c r="P38" s="67"/>
      <c r="Q38" s="274">
        <f>O38+P38</f>
        <v>19000</v>
      </c>
      <c r="R38" s="67"/>
      <c r="S38" s="274">
        <f>Q38+R38</f>
        <v>19000</v>
      </c>
    </row>
    <row r="39" spans="1:19" ht="12.75" customHeight="1" thickBot="1">
      <c r="A39" s="68"/>
      <c r="B39" s="69"/>
      <c r="C39" s="70">
        <v>6351</v>
      </c>
      <c r="D39" s="447"/>
      <c r="E39" s="301" t="s">
        <v>27</v>
      </c>
      <c r="F39" s="291"/>
      <c r="G39" s="71"/>
      <c r="H39" s="72"/>
      <c r="I39" s="73">
        <v>19000</v>
      </c>
      <c r="J39" s="74"/>
      <c r="K39" s="66">
        <f>I39+J39</f>
        <v>19000</v>
      </c>
      <c r="L39" s="242"/>
      <c r="M39" s="241">
        <f>K39+L39</f>
        <v>19000</v>
      </c>
      <c r="N39" s="242"/>
      <c r="O39" s="275">
        <f>M39+N39</f>
        <v>19000</v>
      </c>
      <c r="P39" s="242"/>
      <c r="Q39" s="275">
        <f>O39+P39</f>
        <v>19000</v>
      </c>
      <c r="R39" s="242"/>
      <c r="S39" s="275">
        <f>Q39+R39</f>
        <v>19000</v>
      </c>
    </row>
    <row r="40" spans="1:19" ht="27" customHeight="1">
      <c r="A40" s="51">
        <v>7</v>
      </c>
      <c r="B40" s="52">
        <v>3122</v>
      </c>
      <c r="C40" s="77"/>
      <c r="D40" s="446"/>
      <c r="E40" s="302" t="s">
        <v>52</v>
      </c>
      <c r="F40" s="292"/>
      <c r="G40" s="78"/>
      <c r="H40" s="55"/>
      <c r="I40" s="56"/>
      <c r="J40" s="57"/>
      <c r="K40" s="58"/>
      <c r="L40" s="59"/>
      <c r="M40" s="240"/>
      <c r="N40" s="59"/>
      <c r="O40" s="240"/>
      <c r="P40" s="59"/>
      <c r="Q40" s="240"/>
      <c r="R40" s="59"/>
      <c r="S40" s="240"/>
    </row>
    <row r="41" spans="1:19" ht="12.75" customHeight="1">
      <c r="A41" s="60"/>
      <c r="B41" s="61"/>
      <c r="C41" s="62">
        <v>5331</v>
      </c>
      <c r="D41" s="425" t="s">
        <v>56</v>
      </c>
      <c r="E41" s="300" t="s">
        <v>51</v>
      </c>
      <c r="F41" s="290"/>
      <c r="G41" s="63"/>
      <c r="H41" s="64"/>
      <c r="I41" s="224">
        <v>0</v>
      </c>
      <c r="J41" s="233">
        <v>320</v>
      </c>
      <c r="K41" s="232">
        <f>I41+J41</f>
        <v>320</v>
      </c>
      <c r="L41" s="244"/>
      <c r="M41" s="245">
        <f>K41+L41</f>
        <v>320</v>
      </c>
      <c r="N41" s="244"/>
      <c r="O41" s="274">
        <f>M41+N41</f>
        <v>320</v>
      </c>
      <c r="P41" s="244"/>
      <c r="Q41" s="274">
        <f>O41+P41</f>
        <v>320</v>
      </c>
      <c r="R41" s="244"/>
      <c r="S41" s="274">
        <f>Q41+R41</f>
        <v>320</v>
      </c>
    </row>
    <row r="42" spans="1:19" ht="12.75" customHeight="1">
      <c r="A42" s="60"/>
      <c r="B42" s="61"/>
      <c r="C42" s="62">
        <v>5331</v>
      </c>
      <c r="D42" s="425" t="s">
        <v>162</v>
      </c>
      <c r="E42" s="300" t="s">
        <v>127</v>
      </c>
      <c r="F42" s="290"/>
      <c r="G42" s="63"/>
      <c r="H42" s="64"/>
      <c r="I42" s="224"/>
      <c r="J42" s="233"/>
      <c r="K42" s="232"/>
      <c r="L42" s="244"/>
      <c r="M42" s="245"/>
      <c r="N42" s="244"/>
      <c r="O42" s="274"/>
      <c r="P42" s="244">
        <v>3000</v>
      </c>
      <c r="Q42" s="274">
        <f>O42+P42</f>
        <v>3000</v>
      </c>
      <c r="R42" s="244"/>
      <c r="S42" s="274">
        <f>Q42+R42</f>
        <v>3000</v>
      </c>
    </row>
    <row r="43" spans="1:19" ht="12.75" customHeight="1" thickBot="1">
      <c r="A43" s="79"/>
      <c r="B43" s="80"/>
      <c r="C43" s="81">
        <v>5331</v>
      </c>
      <c r="D43" s="448"/>
      <c r="E43" s="303" t="s">
        <v>54</v>
      </c>
      <c r="F43" s="293"/>
      <c r="G43" s="82"/>
      <c r="H43" s="83"/>
      <c r="I43" s="84">
        <v>0</v>
      </c>
      <c r="J43" s="234">
        <v>320</v>
      </c>
      <c r="K43" s="92">
        <f>I43+J43</f>
        <v>320</v>
      </c>
      <c r="L43" s="246"/>
      <c r="M43" s="247">
        <f>K43+L43</f>
        <v>320</v>
      </c>
      <c r="N43" s="246"/>
      <c r="O43" s="365">
        <f>M43+N43</f>
        <v>320</v>
      </c>
      <c r="P43" s="246">
        <v>3000</v>
      </c>
      <c r="Q43" s="365">
        <f>O43+P43</f>
        <v>3320</v>
      </c>
      <c r="R43" s="246"/>
      <c r="S43" s="365">
        <f>Q43+R43</f>
        <v>3320</v>
      </c>
    </row>
    <row r="44" spans="1:19" ht="27" customHeight="1">
      <c r="A44" s="51">
        <v>8</v>
      </c>
      <c r="B44" s="52">
        <v>3123</v>
      </c>
      <c r="C44" s="77"/>
      <c r="D44" s="446"/>
      <c r="E44" s="302" t="s">
        <v>80</v>
      </c>
      <c r="F44" s="292"/>
      <c r="G44" s="78"/>
      <c r="H44" s="55"/>
      <c r="I44" s="56"/>
      <c r="J44" s="59"/>
      <c r="K44" s="240"/>
      <c r="L44" s="59"/>
      <c r="M44" s="240"/>
      <c r="N44" s="59"/>
      <c r="O44" s="240"/>
      <c r="P44" s="59"/>
      <c r="Q44" s="240"/>
      <c r="R44" s="59"/>
      <c r="S44" s="240"/>
    </row>
    <row r="45" spans="1:19" ht="12.75" customHeight="1">
      <c r="A45" s="60"/>
      <c r="B45" s="61"/>
      <c r="C45" s="62">
        <v>5331</v>
      </c>
      <c r="D45" s="425" t="s">
        <v>163</v>
      </c>
      <c r="E45" s="300" t="s">
        <v>119</v>
      </c>
      <c r="F45" s="290"/>
      <c r="G45" s="63"/>
      <c r="H45" s="64"/>
      <c r="I45" s="224"/>
      <c r="J45" s="233"/>
      <c r="K45" s="232"/>
      <c r="L45" s="244"/>
      <c r="M45" s="245"/>
      <c r="N45" s="244"/>
      <c r="O45" s="274">
        <f>M45+N45</f>
        <v>0</v>
      </c>
      <c r="P45" s="244">
        <v>700</v>
      </c>
      <c r="Q45" s="274">
        <f>O45+P45</f>
        <v>700</v>
      </c>
      <c r="R45" s="244"/>
      <c r="S45" s="274">
        <f>Q45+R45</f>
        <v>700</v>
      </c>
    </row>
    <row r="46" spans="1:19" ht="12.75" customHeight="1">
      <c r="A46" s="60"/>
      <c r="B46" s="61"/>
      <c r="C46" s="62">
        <v>6351</v>
      </c>
      <c r="D46" s="425" t="s">
        <v>18</v>
      </c>
      <c r="E46" s="426" t="s">
        <v>138</v>
      </c>
      <c r="F46" s="290"/>
      <c r="G46" s="63"/>
      <c r="H46" s="64"/>
      <c r="I46" s="224">
        <v>5000</v>
      </c>
      <c r="J46" s="67"/>
      <c r="K46" s="245">
        <f>I46+J46</f>
        <v>5000</v>
      </c>
      <c r="L46" s="67"/>
      <c r="M46" s="245">
        <f>K46+L46</f>
        <v>5000</v>
      </c>
      <c r="N46" s="67"/>
      <c r="O46" s="274">
        <f>M46+N46</f>
        <v>5000</v>
      </c>
      <c r="P46" s="67"/>
      <c r="Q46" s="274">
        <f>O46+P46</f>
        <v>5000</v>
      </c>
      <c r="R46" s="67"/>
      <c r="S46" s="274">
        <f>Q46+R46</f>
        <v>5000</v>
      </c>
    </row>
    <row r="47" spans="1:19" ht="12.75" customHeight="1">
      <c r="A47" s="60"/>
      <c r="B47" s="61"/>
      <c r="C47" s="257">
        <v>5331</v>
      </c>
      <c r="D47" s="425"/>
      <c r="E47" s="360" t="s">
        <v>54</v>
      </c>
      <c r="F47" s="296"/>
      <c r="G47" s="102"/>
      <c r="H47" s="64"/>
      <c r="I47" s="361"/>
      <c r="J47" s="362"/>
      <c r="K47" s="66"/>
      <c r="L47" s="363"/>
      <c r="M47" s="241"/>
      <c r="N47" s="363"/>
      <c r="O47" s="275"/>
      <c r="P47" s="363">
        <v>700</v>
      </c>
      <c r="Q47" s="275">
        <f>O47+P47</f>
        <v>700</v>
      </c>
      <c r="R47" s="363"/>
      <c r="S47" s="275">
        <f>Q47+R47</f>
        <v>700</v>
      </c>
    </row>
    <row r="48" spans="1:70" ht="12.75" customHeight="1" thickBot="1">
      <c r="A48" s="79"/>
      <c r="B48" s="80"/>
      <c r="C48" s="81">
        <v>6351</v>
      </c>
      <c r="D48" s="448"/>
      <c r="E48" s="359" t="s">
        <v>27</v>
      </c>
      <c r="F48" s="293"/>
      <c r="G48" s="82"/>
      <c r="H48" s="83"/>
      <c r="I48" s="84">
        <v>5000</v>
      </c>
      <c r="J48" s="76"/>
      <c r="K48" s="351">
        <f>I48+J48</f>
        <v>5000</v>
      </c>
      <c r="L48" s="76"/>
      <c r="M48" s="351">
        <f>K48+L48</f>
        <v>5000</v>
      </c>
      <c r="N48" s="76"/>
      <c r="O48" s="351">
        <f>M48+N48</f>
        <v>5000</v>
      </c>
      <c r="P48" s="76"/>
      <c r="Q48" s="351">
        <f>O48+P48</f>
        <v>5000</v>
      </c>
      <c r="R48" s="76"/>
      <c r="S48" s="351">
        <f>Q48+R48</f>
        <v>5000</v>
      </c>
      <c r="T48" s="17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</row>
    <row r="49" spans="1:19" ht="25.5" customHeight="1">
      <c r="A49" s="85">
        <v>9</v>
      </c>
      <c r="B49" s="86">
        <v>3123</v>
      </c>
      <c r="C49" s="87"/>
      <c r="D49" s="449"/>
      <c r="E49" s="304" t="s">
        <v>81</v>
      </c>
      <c r="F49" s="294"/>
      <c r="G49" s="88"/>
      <c r="H49" s="89"/>
      <c r="I49" s="90"/>
      <c r="J49" s="91"/>
      <c r="K49" s="92"/>
      <c r="L49" s="93"/>
      <c r="M49" s="247"/>
      <c r="N49" s="93"/>
      <c r="O49" s="247"/>
      <c r="P49" s="93"/>
      <c r="Q49" s="247"/>
      <c r="R49" s="93"/>
      <c r="S49" s="247"/>
    </row>
    <row r="50" spans="1:19" ht="12.75" customHeight="1">
      <c r="A50" s="60"/>
      <c r="B50" s="61"/>
      <c r="C50" s="62">
        <v>6121</v>
      </c>
      <c r="D50" s="425" t="s">
        <v>19</v>
      </c>
      <c r="E50" s="300" t="s">
        <v>48</v>
      </c>
      <c r="F50" s="290"/>
      <c r="G50" s="63"/>
      <c r="H50" s="64"/>
      <c r="I50" s="224">
        <v>875</v>
      </c>
      <c r="J50" s="65"/>
      <c r="K50" s="232">
        <f>I50+J50</f>
        <v>875</v>
      </c>
      <c r="L50" s="67"/>
      <c r="M50" s="245">
        <f>K50+L50</f>
        <v>875</v>
      </c>
      <c r="N50" s="67"/>
      <c r="O50" s="274">
        <f>M50+N50</f>
        <v>875</v>
      </c>
      <c r="P50" s="67"/>
      <c r="Q50" s="274">
        <f>O50+P50</f>
        <v>875</v>
      </c>
      <c r="R50" s="67"/>
      <c r="S50" s="274">
        <f>Q50+R50</f>
        <v>875</v>
      </c>
    </row>
    <row r="51" spans="1:19" ht="12.75" customHeight="1">
      <c r="A51" s="94"/>
      <c r="B51" s="95"/>
      <c r="C51" s="96">
        <v>6121</v>
      </c>
      <c r="D51" s="450"/>
      <c r="E51" s="339" t="s">
        <v>63</v>
      </c>
      <c r="F51" s="295"/>
      <c r="G51" s="97"/>
      <c r="H51" s="98"/>
      <c r="I51" s="99">
        <v>875</v>
      </c>
      <c r="J51" s="100"/>
      <c r="K51" s="66">
        <f>I51+J51</f>
        <v>875</v>
      </c>
      <c r="L51" s="101"/>
      <c r="M51" s="241">
        <f>K51+L51</f>
        <v>875</v>
      </c>
      <c r="N51" s="101"/>
      <c r="O51" s="275">
        <f>M51+N51</f>
        <v>875</v>
      </c>
      <c r="P51" s="101"/>
      <c r="Q51" s="275">
        <f>O51+P51</f>
        <v>875</v>
      </c>
      <c r="R51" s="101"/>
      <c r="S51" s="275">
        <f>Q51+R51</f>
        <v>875</v>
      </c>
    </row>
    <row r="52" spans="1:19" ht="12.75" customHeight="1">
      <c r="A52" s="60"/>
      <c r="B52" s="61"/>
      <c r="C52" s="62">
        <v>6130</v>
      </c>
      <c r="D52" s="425"/>
      <c r="E52" s="300" t="s">
        <v>48</v>
      </c>
      <c r="F52" s="296"/>
      <c r="G52" s="102"/>
      <c r="H52" s="64"/>
      <c r="I52" s="224">
        <v>1900</v>
      </c>
      <c r="J52" s="65"/>
      <c r="K52" s="232">
        <f>I52+J52</f>
        <v>1900</v>
      </c>
      <c r="L52" s="67"/>
      <c r="M52" s="245">
        <f>K52+L52</f>
        <v>1900</v>
      </c>
      <c r="N52" s="67"/>
      <c r="O52" s="274">
        <f>M52+N52</f>
        <v>1900</v>
      </c>
      <c r="P52" s="67"/>
      <c r="Q52" s="274">
        <f>O52+P52</f>
        <v>1900</v>
      </c>
      <c r="R52" s="67"/>
      <c r="S52" s="274">
        <f>Q52+R52</f>
        <v>1900</v>
      </c>
    </row>
    <row r="53" spans="1:19" ht="12.75" customHeight="1" thickBot="1">
      <c r="A53" s="79"/>
      <c r="B53" s="95"/>
      <c r="C53" s="81">
        <v>6130</v>
      </c>
      <c r="D53" s="450"/>
      <c r="E53" s="340" t="s">
        <v>64</v>
      </c>
      <c r="F53" s="295"/>
      <c r="G53" s="97"/>
      <c r="H53" s="98"/>
      <c r="I53" s="73">
        <v>1900</v>
      </c>
      <c r="J53" s="74"/>
      <c r="K53" s="75">
        <f>I53+J53</f>
        <v>1900</v>
      </c>
      <c r="L53" s="242"/>
      <c r="M53" s="243">
        <f>K53+L53</f>
        <v>1900</v>
      </c>
      <c r="N53" s="242"/>
      <c r="O53" s="354">
        <f>M53+N53</f>
        <v>1900</v>
      </c>
      <c r="P53" s="242"/>
      <c r="Q53" s="354">
        <f>O53+P53</f>
        <v>1900</v>
      </c>
      <c r="R53" s="242"/>
      <c r="S53" s="354">
        <f>Q53+R53</f>
        <v>1900</v>
      </c>
    </row>
    <row r="54" spans="1:19" ht="12.75" customHeight="1">
      <c r="A54" s="126">
        <v>19</v>
      </c>
      <c r="B54" s="126">
        <v>3124</v>
      </c>
      <c r="C54" s="127"/>
      <c r="D54" s="451"/>
      <c r="E54" s="305" t="s">
        <v>134</v>
      </c>
      <c r="F54" s="295"/>
      <c r="G54" s="97"/>
      <c r="H54" s="98"/>
      <c r="I54" s="99"/>
      <c r="J54" s="100"/>
      <c r="K54" s="369"/>
      <c r="L54" s="101"/>
      <c r="M54" s="357"/>
      <c r="N54" s="101"/>
      <c r="O54" s="358"/>
      <c r="P54" s="101"/>
      <c r="Q54" s="358"/>
      <c r="R54" s="101"/>
      <c r="S54" s="358"/>
    </row>
    <row r="55" spans="1:19" ht="12.75" customHeight="1">
      <c r="A55" s="131"/>
      <c r="B55" s="132"/>
      <c r="C55" s="133">
        <v>6351</v>
      </c>
      <c r="D55" s="425" t="s">
        <v>164</v>
      </c>
      <c r="E55" s="307" t="s">
        <v>133</v>
      </c>
      <c r="F55" s="295"/>
      <c r="G55" s="97"/>
      <c r="H55" s="98"/>
      <c r="I55" s="361"/>
      <c r="J55" s="65"/>
      <c r="K55" s="66"/>
      <c r="L55" s="67"/>
      <c r="M55" s="241"/>
      <c r="N55" s="67"/>
      <c r="O55" s="275"/>
      <c r="P55" s="366">
        <v>1000</v>
      </c>
      <c r="Q55" s="274">
        <f>O55+P55</f>
        <v>1000</v>
      </c>
      <c r="R55" s="366"/>
      <c r="S55" s="274">
        <f>Q55+R55</f>
        <v>1000</v>
      </c>
    </row>
    <row r="56" spans="1:19" ht="12.75" customHeight="1" thickBot="1">
      <c r="A56" s="119"/>
      <c r="B56" s="120"/>
      <c r="C56" s="70">
        <v>6351</v>
      </c>
      <c r="D56" s="452"/>
      <c r="E56" s="308" t="s">
        <v>27</v>
      </c>
      <c r="F56" s="295"/>
      <c r="G56" s="97"/>
      <c r="H56" s="98"/>
      <c r="I56" s="99"/>
      <c r="J56" s="100"/>
      <c r="K56" s="92"/>
      <c r="L56" s="101"/>
      <c r="M56" s="247"/>
      <c r="N56" s="101"/>
      <c r="O56" s="365"/>
      <c r="P56" s="101">
        <v>1000</v>
      </c>
      <c r="Q56" s="275">
        <f>O56+P56</f>
        <v>1000</v>
      </c>
      <c r="R56" s="101"/>
      <c r="S56" s="275">
        <f>Q56+R56</f>
        <v>1000</v>
      </c>
    </row>
    <row r="57" spans="1:19" ht="26.25" customHeight="1">
      <c r="A57" s="103">
        <v>22</v>
      </c>
      <c r="B57" s="103">
        <v>4322</v>
      </c>
      <c r="C57" s="53"/>
      <c r="D57" s="453"/>
      <c r="E57" s="305" t="s">
        <v>21</v>
      </c>
      <c r="F57" s="104"/>
      <c r="G57" s="105"/>
      <c r="H57" s="106"/>
      <c r="I57" s="107"/>
      <c r="J57" s="108"/>
      <c r="K57" s="239"/>
      <c r="L57" s="110"/>
      <c r="M57" s="109"/>
      <c r="N57" s="110"/>
      <c r="O57" s="109"/>
      <c r="P57" s="110"/>
      <c r="Q57" s="109"/>
      <c r="R57" s="110"/>
      <c r="S57" s="109"/>
    </row>
    <row r="58" spans="1:19" ht="12.75" customHeight="1">
      <c r="A58" s="111"/>
      <c r="B58" s="112"/>
      <c r="C58" s="62">
        <v>6121</v>
      </c>
      <c r="D58" s="287"/>
      <c r="E58" s="306" t="s">
        <v>22</v>
      </c>
      <c r="F58" s="113"/>
      <c r="G58" s="114"/>
      <c r="H58" s="115"/>
      <c r="I58" s="116">
        <v>500</v>
      </c>
      <c r="J58" s="117"/>
      <c r="K58" s="232">
        <f>I58+J58</f>
        <v>500</v>
      </c>
      <c r="L58" s="118"/>
      <c r="M58" s="245">
        <f>K58+L58</f>
        <v>500</v>
      </c>
      <c r="N58" s="118"/>
      <c r="O58" s="274">
        <f>M58+N58</f>
        <v>500</v>
      </c>
      <c r="P58" s="118"/>
      <c r="Q58" s="274">
        <f>O58+P58</f>
        <v>500</v>
      </c>
      <c r="R58" s="118"/>
      <c r="S58" s="274">
        <f>Q58+R58</f>
        <v>500</v>
      </c>
    </row>
    <row r="59" spans="1:19" ht="16.5" customHeight="1" thickBot="1">
      <c r="A59" s="119"/>
      <c r="B59" s="120"/>
      <c r="C59" s="81">
        <v>6121</v>
      </c>
      <c r="D59" s="454"/>
      <c r="E59" s="282" t="s">
        <v>23</v>
      </c>
      <c r="F59" s="12"/>
      <c r="G59" s="121"/>
      <c r="H59" s="122"/>
      <c r="I59" s="123">
        <v>500</v>
      </c>
      <c r="J59" s="124"/>
      <c r="K59" s="66">
        <f>I59+J59</f>
        <v>500</v>
      </c>
      <c r="L59" s="125"/>
      <c r="M59" s="241">
        <f>K59+L59</f>
        <v>500</v>
      </c>
      <c r="N59" s="125"/>
      <c r="O59" s="275">
        <f>M59+N59</f>
        <v>500</v>
      </c>
      <c r="P59" s="125"/>
      <c r="Q59" s="275">
        <f>O59+P59</f>
        <v>500</v>
      </c>
      <c r="R59" s="125"/>
      <c r="S59" s="275">
        <f>Q59+R59</f>
        <v>500</v>
      </c>
    </row>
    <row r="60" spans="1:19" ht="29.25" customHeight="1">
      <c r="A60" s="126">
        <v>32</v>
      </c>
      <c r="B60" s="126">
        <v>3147</v>
      </c>
      <c r="C60" s="127"/>
      <c r="D60" s="451"/>
      <c r="E60" s="305" t="s">
        <v>72</v>
      </c>
      <c r="F60" s="104"/>
      <c r="G60" s="105"/>
      <c r="H60" s="128"/>
      <c r="I60" s="129"/>
      <c r="J60" s="130"/>
      <c r="K60" s="261"/>
      <c r="L60" s="269"/>
      <c r="M60" s="262"/>
      <c r="N60" s="269"/>
      <c r="O60" s="262"/>
      <c r="P60" s="269"/>
      <c r="Q60" s="262"/>
      <c r="R60" s="269"/>
      <c r="S60" s="262"/>
    </row>
    <row r="61" spans="1:19" ht="14.25" customHeight="1">
      <c r="A61" s="131"/>
      <c r="B61" s="131"/>
      <c r="C61" s="133">
        <v>5331</v>
      </c>
      <c r="D61" s="424" t="s">
        <v>154</v>
      </c>
      <c r="E61" s="406" t="s">
        <v>140</v>
      </c>
      <c r="F61" s="400"/>
      <c r="G61" s="401"/>
      <c r="H61" s="137"/>
      <c r="I61" s="402"/>
      <c r="J61" s="352"/>
      <c r="K61" s="403"/>
      <c r="L61" s="404"/>
      <c r="M61" s="405"/>
      <c r="N61" s="404"/>
      <c r="O61" s="405"/>
      <c r="P61" s="270">
        <v>1200</v>
      </c>
      <c r="Q61" s="274">
        <f>O61+P61</f>
        <v>1200</v>
      </c>
      <c r="R61" s="270"/>
      <c r="S61" s="274">
        <f>Q61+R61</f>
        <v>1200</v>
      </c>
    </row>
    <row r="62" spans="1:19" ht="14.25" customHeight="1">
      <c r="A62" s="131"/>
      <c r="B62" s="132"/>
      <c r="C62" s="133">
        <v>6351</v>
      </c>
      <c r="D62" s="425" t="s">
        <v>73</v>
      </c>
      <c r="E62" s="307" t="s">
        <v>74</v>
      </c>
      <c r="F62" s="134"/>
      <c r="G62" s="136"/>
      <c r="H62" s="137"/>
      <c r="I62" s="225">
        <v>0</v>
      </c>
      <c r="J62" s="138"/>
      <c r="K62" s="232">
        <f>I62+J62</f>
        <v>0</v>
      </c>
      <c r="L62" s="270">
        <v>200</v>
      </c>
      <c r="M62" s="274">
        <f>K62+L62</f>
        <v>200</v>
      </c>
      <c r="N62" s="270"/>
      <c r="O62" s="274">
        <f>M62+N62</f>
        <v>200</v>
      </c>
      <c r="P62" s="270"/>
      <c r="Q62" s="274">
        <f>O62+P62</f>
        <v>200</v>
      </c>
      <c r="R62" s="270"/>
      <c r="S62" s="274">
        <f>Q62+R62</f>
        <v>200</v>
      </c>
    </row>
    <row r="63" spans="1:19" ht="14.25" customHeight="1">
      <c r="A63" s="164"/>
      <c r="B63" s="385"/>
      <c r="C63" s="96">
        <v>5331</v>
      </c>
      <c r="D63" s="383"/>
      <c r="E63" s="360" t="s">
        <v>54</v>
      </c>
      <c r="F63" s="226"/>
      <c r="G63" s="349"/>
      <c r="H63" s="350"/>
      <c r="I63" s="168"/>
      <c r="J63" s="169"/>
      <c r="K63" s="232"/>
      <c r="L63" s="273"/>
      <c r="M63" s="274"/>
      <c r="N63" s="273"/>
      <c r="O63" s="274"/>
      <c r="P63" s="389">
        <v>1200</v>
      </c>
      <c r="Q63" s="275">
        <f>O63+P63</f>
        <v>1200</v>
      </c>
      <c r="R63" s="389"/>
      <c r="S63" s="275">
        <f>Q63+R63</f>
        <v>1200</v>
      </c>
    </row>
    <row r="64" spans="1:19" ht="13.5" customHeight="1" thickBot="1">
      <c r="A64" s="119"/>
      <c r="B64" s="120"/>
      <c r="C64" s="70">
        <v>6351</v>
      </c>
      <c r="D64" s="452"/>
      <c r="E64" s="308" t="s">
        <v>27</v>
      </c>
      <c r="F64" s="139"/>
      <c r="G64" s="140"/>
      <c r="H64" s="122"/>
      <c r="I64" s="141">
        <v>0</v>
      </c>
      <c r="J64" s="124"/>
      <c r="K64" s="66">
        <f>I64+J64</f>
        <v>0</v>
      </c>
      <c r="L64" s="125">
        <v>200</v>
      </c>
      <c r="M64" s="275">
        <f>K64+L64</f>
        <v>200</v>
      </c>
      <c r="N64" s="125"/>
      <c r="O64" s="275">
        <f>M64+N64</f>
        <v>200</v>
      </c>
      <c r="P64" s="125"/>
      <c r="Q64" s="275">
        <f>O64+P64</f>
        <v>200</v>
      </c>
      <c r="R64" s="125"/>
      <c r="S64" s="275">
        <f>Q64+R64</f>
        <v>200</v>
      </c>
    </row>
    <row r="65" spans="1:19" ht="29.25" customHeight="1">
      <c r="A65" s="126">
        <v>39</v>
      </c>
      <c r="B65" s="126">
        <v>3121</v>
      </c>
      <c r="C65" s="127"/>
      <c r="D65" s="451"/>
      <c r="E65" s="305" t="s">
        <v>69</v>
      </c>
      <c r="F65" s="104"/>
      <c r="G65" s="105"/>
      <c r="H65" s="128"/>
      <c r="I65" s="129"/>
      <c r="J65" s="130"/>
      <c r="K65" s="261"/>
      <c r="L65" s="269"/>
      <c r="M65" s="262"/>
      <c r="N65" s="269"/>
      <c r="O65" s="262"/>
      <c r="P65" s="269"/>
      <c r="Q65" s="262"/>
      <c r="R65" s="269"/>
      <c r="S65" s="262"/>
    </row>
    <row r="66" spans="1:19" ht="14.25" customHeight="1">
      <c r="A66" s="131"/>
      <c r="B66" s="132"/>
      <c r="C66" s="62">
        <v>5331</v>
      </c>
      <c r="D66" s="425" t="s">
        <v>88</v>
      </c>
      <c r="E66" s="427" t="s">
        <v>135</v>
      </c>
      <c r="F66" s="134"/>
      <c r="G66" s="136"/>
      <c r="H66" s="137"/>
      <c r="I66" s="225">
        <v>0</v>
      </c>
      <c r="J66" s="138">
        <v>300</v>
      </c>
      <c r="K66" s="232">
        <f>I66+J66</f>
        <v>300</v>
      </c>
      <c r="L66" s="270"/>
      <c r="M66" s="274">
        <f>K66+L66</f>
        <v>300</v>
      </c>
      <c r="N66" s="270"/>
      <c r="O66" s="274">
        <f>M66+N66</f>
        <v>300</v>
      </c>
      <c r="P66" s="270">
        <v>200</v>
      </c>
      <c r="Q66" s="274">
        <f>O66+P66</f>
        <v>500</v>
      </c>
      <c r="R66" s="270"/>
      <c r="S66" s="274">
        <f>Q66+R66</f>
        <v>500</v>
      </c>
    </row>
    <row r="67" spans="1:19" ht="14.25" customHeight="1">
      <c r="A67" s="112"/>
      <c r="B67" s="62"/>
      <c r="C67" s="62">
        <v>5331</v>
      </c>
      <c r="D67" s="425" t="s">
        <v>165</v>
      </c>
      <c r="E67" s="306" t="s">
        <v>136</v>
      </c>
      <c r="F67" s="226"/>
      <c r="G67" s="349"/>
      <c r="H67" s="350"/>
      <c r="I67" s="173"/>
      <c r="J67" s="117"/>
      <c r="K67" s="232"/>
      <c r="L67" s="118"/>
      <c r="M67" s="274"/>
      <c r="N67" s="118"/>
      <c r="O67" s="274"/>
      <c r="P67" s="118">
        <v>300</v>
      </c>
      <c r="Q67" s="274">
        <f aca="true" t="shared" si="0" ref="Q67:S68">O67+P67</f>
        <v>300</v>
      </c>
      <c r="R67" s="118"/>
      <c r="S67" s="274">
        <f t="shared" si="0"/>
        <v>300</v>
      </c>
    </row>
    <row r="68" spans="1:19" ht="14.25" customHeight="1">
      <c r="A68" s="164"/>
      <c r="B68" s="385"/>
      <c r="C68" s="62">
        <v>6351</v>
      </c>
      <c r="D68" s="425" t="s">
        <v>166</v>
      </c>
      <c r="E68" s="306" t="s">
        <v>137</v>
      </c>
      <c r="F68" s="226"/>
      <c r="G68" s="349"/>
      <c r="H68" s="350"/>
      <c r="I68" s="168"/>
      <c r="J68" s="169"/>
      <c r="K68" s="396"/>
      <c r="L68" s="273"/>
      <c r="M68" s="397"/>
      <c r="N68" s="273"/>
      <c r="O68" s="397"/>
      <c r="P68" s="273">
        <v>120</v>
      </c>
      <c r="Q68" s="274">
        <f t="shared" si="0"/>
        <v>120</v>
      </c>
      <c r="R68" s="273"/>
      <c r="S68" s="274">
        <f t="shared" si="0"/>
        <v>120</v>
      </c>
    </row>
    <row r="69" spans="1:19" ht="13.5" customHeight="1">
      <c r="A69" s="112"/>
      <c r="B69" s="111"/>
      <c r="C69" s="257">
        <v>5331</v>
      </c>
      <c r="D69" s="455"/>
      <c r="E69" s="360" t="s">
        <v>54</v>
      </c>
      <c r="F69" s="9"/>
      <c r="G69" s="395"/>
      <c r="H69" s="115"/>
      <c r="I69" s="390">
        <v>0</v>
      </c>
      <c r="J69" s="160">
        <v>300</v>
      </c>
      <c r="K69" s="66">
        <f>I69+J69</f>
        <v>300</v>
      </c>
      <c r="L69" s="391"/>
      <c r="M69" s="275">
        <f>K69+L69</f>
        <v>300</v>
      </c>
      <c r="N69" s="391"/>
      <c r="O69" s="275">
        <f>M69+N69</f>
        <v>300</v>
      </c>
      <c r="P69" s="391">
        <v>500</v>
      </c>
      <c r="Q69" s="275">
        <f>O69+P69</f>
        <v>800</v>
      </c>
      <c r="R69" s="391"/>
      <c r="S69" s="275">
        <f>Q69+R69</f>
        <v>800</v>
      </c>
    </row>
    <row r="70" spans="1:19" ht="13.5" customHeight="1" thickBot="1">
      <c r="A70" s="164"/>
      <c r="B70" s="385"/>
      <c r="C70" s="70">
        <v>6351</v>
      </c>
      <c r="D70" s="452"/>
      <c r="E70" s="308" t="s">
        <v>27</v>
      </c>
      <c r="F70" s="216"/>
      <c r="G70" s="386"/>
      <c r="H70" s="350"/>
      <c r="I70" s="387"/>
      <c r="J70" s="388"/>
      <c r="K70" s="92"/>
      <c r="L70" s="389"/>
      <c r="M70" s="365"/>
      <c r="N70" s="389"/>
      <c r="O70" s="365"/>
      <c r="P70" s="389">
        <v>120</v>
      </c>
      <c r="Q70" s="275">
        <f>O70+P70</f>
        <v>120</v>
      </c>
      <c r="R70" s="389"/>
      <c r="S70" s="275">
        <f>Q70+R70</f>
        <v>120</v>
      </c>
    </row>
    <row r="71" spans="1:19" ht="15" customHeight="1">
      <c r="A71" s="126">
        <v>40</v>
      </c>
      <c r="B71" s="126">
        <v>3121</v>
      </c>
      <c r="C71" s="127"/>
      <c r="D71" s="451"/>
      <c r="E71" s="305" t="s">
        <v>24</v>
      </c>
      <c r="F71" s="104"/>
      <c r="G71" s="105"/>
      <c r="H71" s="128"/>
      <c r="I71" s="129"/>
      <c r="J71" s="130"/>
      <c r="K71" s="261"/>
      <c r="L71" s="269"/>
      <c r="M71" s="262"/>
      <c r="N71" s="269"/>
      <c r="O71" s="262"/>
      <c r="P71" s="269"/>
      <c r="Q71" s="262"/>
      <c r="R71" s="269"/>
      <c r="S71" s="262"/>
    </row>
    <row r="72" spans="1:19" ht="14.25" customHeight="1">
      <c r="A72" s="131"/>
      <c r="B72" s="132"/>
      <c r="C72" s="133">
        <v>6351</v>
      </c>
      <c r="D72" s="424" t="s">
        <v>25</v>
      </c>
      <c r="E72" s="307" t="s">
        <v>26</v>
      </c>
      <c r="F72" s="134"/>
      <c r="G72" s="136"/>
      <c r="H72" s="137"/>
      <c r="I72" s="225">
        <v>8000</v>
      </c>
      <c r="J72" s="138"/>
      <c r="K72" s="232">
        <f>I72+J72</f>
        <v>8000</v>
      </c>
      <c r="L72" s="270"/>
      <c r="M72" s="274">
        <f>K72+L72</f>
        <v>8000</v>
      </c>
      <c r="N72" s="270"/>
      <c r="O72" s="274">
        <f>M72+N72</f>
        <v>8000</v>
      </c>
      <c r="P72" s="270">
        <v>2000</v>
      </c>
      <c r="Q72" s="274">
        <f>O72+P72</f>
        <v>10000</v>
      </c>
      <c r="R72" s="270"/>
      <c r="S72" s="274">
        <f>Q72+R72</f>
        <v>10000</v>
      </c>
    </row>
    <row r="73" spans="1:19" ht="14.25" customHeight="1">
      <c r="A73" s="164"/>
      <c r="B73" s="385"/>
      <c r="C73" s="355">
        <v>6351</v>
      </c>
      <c r="D73" s="425" t="s">
        <v>196</v>
      </c>
      <c r="E73" s="443" t="s">
        <v>197</v>
      </c>
      <c r="F73" s="226"/>
      <c r="G73" s="349"/>
      <c r="H73" s="350"/>
      <c r="I73" s="168"/>
      <c r="J73" s="169"/>
      <c r="K73" s="232"/>
      <c r="L73" s="273"/>
      <c r="M73" s="274"/>
      <c r="N73" s="273"/>
      <c r="O73" s="274"/>
      <c r="P73" s="273"/>
      <c r="Q73" s="274"/>
      <c r="R73" s="273">
        <v>922</v>
      </c>
      <c r="S73" s="274">
        <f>Q73+R73</f>
        <v>922</v>
      </c>
    </row>
    <row r="74" spans="1:19" ht="13.5" customHeight="1" thickBot="1">
      <c r="A74" s="119"/>
      <c r="B74" s="120"/>
      <c r="C74" s="70">
        <v>6351</v>
      </c>
      <c r="D74" s="452"/>
      <c r="E74" s="308" t="s">
        <v>27</v>
      </c>
      <c r="F74" s="139"/>
      <c r="G74" s="140"/>
      <c r="H74" s="122"/>
      <c r="I74" s="141">
        <v>8000</v>
      </c>
      <c r="J74" s="124"/>
      <c r="K74" s="66">
        <f>I74+J74</f>
        <v>8000</v>
      </c>
      <c r="L74" s="125"/>
      <c r="M74" s="275">
        <f>K74+L74</f>
        <v>8000</v>
      </c>
      <c r="N74" s="125"/>
      <c r="O74" s="275">
        <f>M74+N74</f>
        <v>8000</v>
      </c>
      <c r="P74" s="125">
        <v>2000</v>
      </c>
      <c r="Q74" s="275">
        <f>O74+P74</f>
        <v>10000</v>
      </c>
      <c r="R74" s="125">
        <v>922</v>
      </c>
      <c r="S74" s="275">
        <f>Q74+R74</f>
        <v>10922</v>
      </c>
    </row>
    <row r="75" spans="1:19" ht="27.75" customHeight="1">
      <c r="A75" s="126">
        <v>44</v>
      </c>
      <c r="B75" s="126">
        <v>3123</v>
      </c>
      <c r="C75" s="127"/>
      <c r="D75" s="451"/>
      <c r="E75" s="305" t="s">
        <v>130</v>
      </c>
      <c r="F75" s="104"/>
      <c r="G75" s="105"/>
      <c r="H75" s="128"/>
      <c r="I75" s="129"/>
      <c r="J75" s="130"/>
      <c r="K75" s="261"/>
      <c r="L75" s="269"/>
      <c r="M75" s="262"/>
      <c r="N75" s="269"/>
      <c r="O75" s="262"/>
      <c r="P75" s="269"/>
      <c r="Q75" s="262"/>
      <c r="R75" s="269"/>
      <c r="S75" s="262"/>
    </row>
    <row r="76" spans="1:19" ht="14.25" customHeight="1">
      <c r="A76" s="131"/>
      <c r="B76" s="132"/>
      <c r="C76" s="133">
        <v>6351</v>
      </c>
      <c r="D76" s="425" t="s">
        <v>167</v>
      </c>
      <c r="E76" s="307" t="s">
        <v>153</v>
      </c>
      <c r="F76" s="134"/>
      <c r="G76" s="136"/>
      <c r="H76" s="137"/>
      <c r="I76" s="225"/>
      <c r="J76" s="138"/>
      <c r="K76" s="232"/>
      <c r="L76" s="270"/>
      <c r="M76" s="274"/>
      <c r="N76" s="270"/>
      <c r="O76" s="274"/>
      <c r="P76" s="270">
        <v>150</v>
      </c>
      <c r="Q76" s="274">
        <f>O76+P76</f>
        <v>150</v>
      </c>
      <c r="R76" s="270"/>
      <c r="S76" s="274">
        <f>Q76+R76</f>
        <v>150</v>
      </c>
    </row>
    <row r="77" spans="1:19" ht="13.5" customHeight="1" thickBot="1">
      <c r="A77" s="119"/>
      <c r="B77" s="120"/>
      <c r="C77" s="70">
        <v>6351</v>
      </c>
      <c r="D77" s="452"/>
      <c r="E77" s="308" t="s">
        <v>27</v>
      </c>
      <c r="F77" s="139"/>
      <c r="G77" s="140"/>
      <c r="H77" s="122"/>
      <c r="I77" s="141"/>
      <c r="J77" s="124"/>
      <c r="K77" s="66"/>
      <c r="L77" s="125"/>
      <c r="M77" s="243"/>
      <c r="N77" s="125"/>
      <c r="O77" s="354"/>
      <c r="P77" s="125">
        <v>150</v>
      </c>
      <c r="Q77" s="354">
        <f>O77+P77</f>
        <v>150</v>
      </c>
      <c r="R77" s="125"/>
      <c r="S77" s="354">
        <f>Q77+R77</f>
        <v>150</v>
      </c>
    </row>
    <row r="78" spans="1:19" ht="14.25" customHeight="1">
      <c r="A78" s="164">
        <v>46</v>
      </c>
      <c r="B78" s="164">
        <v>3114</v>
      </c>
      <c r="C78" s="96"/>
      <c r="D78" s="456"/>
      <c r="E78" s="311" t="s">
        <v>145</v>
      </c>
      <c r="F78" s="165"/>
      <c r="G78" s="166"/>
      <c r="H78" s="167"/>
      <c r="I78" s="168"/>
      <c r="J78" s="263"/>
      <c r="K78" s="267"/>
      <c r="L78" s="263"/>
      <c r="M78" s="250"/>
      <c r="N78" s="273"/>
      <c r="O78" s="250"/>
      <c r="P78" s="273"/>
      <c r="Q78" s="250"/>
      <c r="R78" s="273"/>
      <c r="S78" s="250"/>
    </row>
    <row r="79" spans="1:19" ht="12.75" customHeight="1">
      <c r="A79" s="111"/>
      <c r="B79" s="112"/>
      <c r="C79" s="62">
        <v>5331</v>
      </c>
      <c r="D79" s="425" t="s">
        <v>168</v>
      </c>
      <c r="E79" s="313" t="s">
        <v>143</v>
      </c>
      <c r="F79" s="170"/>
      <c r="G79" s="171"/>
      <c r="H79" s="172"/>
      <c r="I79" s="173"/>
      <c r="J79" s="118"/>
      <c r="K79" s="232"/>
      <c r="L79" s="118"/>
      <c r="M79" s="274"/>
      <c r="N79" s="118"/>
      <c r="O79" s="274"/>
      <c r="P79" s="118">
        <v>2000</v>
      </c>
      <c r="Q79" s="274">
        <f>O79+P79</f>
        <v>2000</v>
      </c>
      <c r="R79" s="118"/>
      <c r="S79" s="274">
        <f>Q79+R79</f>
        <v>2000</v>
      </c>
    </row>
    <row r="80" spans="1:19" ht="12.75" customHeight="1" thickBot="1">
      <c r="A80" s="120"/>
      <c r="B80" s="119"/>
      <c r="C80" s="81">
        <v>5331</v>
      </c>
      <c r="D80" s="457"/>
      <c r="E80" s="303" t="s">
        <v>54</v>
      </c>
      <c r="F80" s="12"/>
      <c r="G80" s="121"/>
      <c r="H80" s="174"/>
      <c r="I80" s="141"/>
      <c r="J80" s="125"/>
      <c r="K80" s="75"/>
      <c r="L80" s="125"/>
      <c r="M80" s="243"/>
      <c r="N80" s="125"/>
      <c r="O80" s="243"/>
      <c r="P80" s="125">
        <v>2000</v>
      </c>
      <c r="Q80" s="243">
        <f>O80+P80</f>
        <v>2000</v>
      </c>
      <c r="R80" s="125"/>
      <c r="S80" s="243">
        <f>Q80+R80</f>
        <v>2000</v>
      </c>
    </row>
    <row r="81" spans="1:19" ht="27" customHeight="1">
      <c r="A81" s="126">
        <v>47</v>
      </c>
      <c r="B81" s="126">
        <v>3114</v>
      </c>
      <c r="C81" s="127"/>
      <c r="D81" s="451"/>
      <c r="E81" s="305" t="s">
        <v>75</v>
      </c>
      <c r="F81" s="104"/>
      <c r="G81" s="105"/>
      <c r="H81" s="128"/>
      <c r="I81" s="129"/>
      <c r="J81" s="130"/>
      <c r="K81" s="261"/>
      <c r="L81" s="269"/>
      <c r="M81" s="262"/>
      <c r="N81" s="269"/>
      <c r="O81" s="262"/>
      <c r="P81" s="269"/>
      <c r="Q81" s="262"/>
      <c r="R81" s="269"/>
      <c r="S81" s="262"/>
    </row>
    <row r="82" spans="1:19" ht="14.25" customHeight="1">
      <c r="A82" s="131"/>
      <c r="B82" s="132"/>
      <c r="C82" s="133">
        <v>6351</v>
      </c>
      <c r="D82" s="425" t="s">
        <v>89</v>
      </c>
      <c r="E82" s="307" t="s">
        <v>76</v>
      </c>
      <c r="F82" s="134"/>
      <c r="G82" s="136"/>
      <c r="H82" s="137"/>
      <c r="I82" s="225">
        <v>0</v>
      </c>
      <c r="J82" s="138"/>
      <c r="K82" s="232">
        <f>I82+J82</f>
        <v>0</v>
      </c>
      <c r="L82" s="270">
        <v>4000</v>
      </c>
      <c r="M82" s="274">
        <f>K82+L82</f>
        <v>4000</v>
      </c>
      <c r="N82" s="270"/>
      <c r="O82" s="274">
        <f>M82+N82</f>
        <v>4000</v>
      </c>
      <c r="P82" s="270"/>
      <c r="Q82" s="274">
        <f>O82+P82</f>
        <v>4000</v>
      </c>
      <c r="R82" s="270"/>
      <c r="S82" s="274">
        <f>Q82+R82</f>
        <v>4000</v>
      </c>
    </row>
    <row r="83" spans="1:19" ht="13.5" customHeight="1" thickBot="1">
      <c r="A83" s="119"/>
      <c r="B83" s="120"/>
      <c r="C83" s="70">
        <v>6351</v>
      </c>
      <c r="D83" s="452"/>
      <c r="E83" s="308" t="s">
        <v>27</v>
      </c>
      <c r="F83" s="139"/>
      <c r="G83" s="140"/>
      <c r="H83" s="122"/>
      <c r="I83" s="141">
        <v>0</v>
      </c>
      <c r="J83" s="124"/>
      <c r="K83" s="66">
        <f>I83+J83</f>
        <v>0</v>
      </c>
      <c r="L83" s="125">
        <v>4000</v>
      </c>
      <c r="M83" s="275">
        <f>K83+L83</f>
        <v>4000</v>
      </c>
      <c r="N83" s="125"/>
      <c r="O83" s="275">
        <f>M83+N83</f>
        <v>4000</v>
      </c>
      <c r="P83" s="125"/>
      <c r="Q83" s="275">
        <f>O83+P83</f>
        <v>4000</v>
      </c>
      <c r="R83" s="125"/>
      <c r="S83" s="275">
        <f>Q83+R83</f>
        <v>4000</v>
      </c>
    </row>
    <row r="84" spans="1:19" ht="14.25" customHeight="1">
      <c r="A84" s="142">
        <v>68</v>
      </c>
      <c r="B84" s="142">
        <v>3121</v>
      </c>
      <c r="C84" s="143"/>
      <c r="D84" s="456"/>
      <c r="E84" s="309" t="s">
        <v>28</v>
      </c>
      <c r="F84" s="144"/>
      <c r="G84" s="145"/>
      <c r="H84" s="128"/>
      <c r="I84" s="129"/>
      <c r="J84" s="130"/>
      <c r="K84" s="261"/>
      <c r="L84" s="269"/>
      <c r="M84" s="262"/>
      <c r="N84" s="269"/>
      <c r="O84" s="262"/>
      <c r="P84" s="269"/>
      <c r="Q84" s="262"/>
      <c r="R84" s="269"/>
      <c r="S84" s="262"/>
    </row>
    <row r="85" spans="1:19" ht="16.5" customHeight="1">
      <c r="A85" s="146"/>
      <c r="B85" s="147"/>
      <c r="C85" s="148">
        <v>6351</v>
      </c>
      <c r="D85" s="287" t="s">
        <v>29</v>
      </c>
      <c r="E85" s="310" t="s">
        <v>30</v>
      </c>
      <c r="F85" s="149"/>
      <c r="G85" s="150"/>
      <c r="H85" s="115"/>
      <c r="I85" s="173">
        <v>6000</v>
      </c>
      <c r="J85" s="117"/>
      <c r="K85" s="232">
        <f>I85+J85</f>
        <v>6000</v>
      </c>
      <c r="L85" s="118"/>
      <c r="M85" s="274">
        <f>K85+L85</f>
        <v>6000</v>
      </c>
      <c r="N85" s="118"/>
      <c r="O85" s="274">
        <f>M85+N85</f>
        <v>6000</v>
      </c>
      <c r="P85" s="118">
        <v>1500</v>
      </c>
      <c r="Q85" s="274">
        <f>O85+P85</f>
        <v>7500</v>
      </c>
      <c r="R85" s="118"/>
      <c r="S85" s="274">
        <f>Q85+R85</f>
        <v>7500</v>
      </c>
    </row>
    <row r="86" spans="1:19" ht="15.75" customHeight="1" thickBot="1">
      <c r="A86" s="151"/>
      <c r="B86" s="152"/>
      <c r="C86" s="153">
        <v>6351</v>
      </c>
      <c r="D86" s="458"/>
      <c r="E86" s="301" t="s">
        <v>27</v>
      </c>
      <c r="F86" s="154"/>
      <c r="G86" s="155"/>
      <c r="H86" s="122"/>
      <c r="I86" s="141">
        <v>6000</v>
      </c>
      <c r="J86" s="124"/>
      <c r="K86" s="66">
        <f>I86+J86</f>
        <v>6000</v>
      </c>
      <c r="L86" s="125"/>
      <c r="M86" s="275">
        <f>K86+L86</f>
        <v>6000</v>
      </c>
      <c r="N86" s="125"/>
      <c r="O86" s="275">
        <f>M86+N86</f>
        <v>6000</v>
      </c>
      <c r="P86" s="125">
        <v>1500</v>
      </c>
      <c r="Q86" s="275">
        <f>O86+P86</f>
        <v>7500</v>
      </c>
      <c r="R86" s="125"/>
      <c r="S86" s="275">
        <f>Q86+R86</f>
        <v>7500</v>
      </c>
    </row>
    <row r="87" spans="1:19" ht="38.25" customHeight="1">
      <c r="A87" s="126">
        <v>72</v>
      </c>
      <c r="B87" s="126">
        <v>3122</v>
      </c>
      <c r="C87" s="127"/>
      <c r="D87" s="459"/>
      <c r="E87" s="305" t="s">
        <v>82</v>
      </c>
      <c r="F87" s="297"/>
      <c r="G87" s="156"/>
      <c r="H87" s="157"/>
      <c r="I87" s="158"/>
      <c r="J87" s="159"/>
      <c r="K87" s="248"/>
      <c r="L87" s="271"/>
      <c r="M87" s="268"/>
      <c r="N87" s="271"/>
      <c r="O87" s="268"/>
      <c r="P87" s="271"/>
      <c r="Q87" s="268"/>
      <c r="R87" s="271"/>
      <c r="S87" s="268"/>
    </row>
    <row r="88" spans="1:19" ht="16.5" customHeight="1">
      <c r="A88" s="112"/>
      <c r="B88" s="111"/>
      <c r="C88" s="62">
        <v>6351</v>
      </c>
      <c r="D88" s="287" t="s">
        <v>55</v>
      </c>
      <c r="E88" s="306" t="s">
        <v>65</v>
      </c>
      <c r="F88" s="113"/>
      <c r="G88" s="114"/>
      <c r="H88" s="115"/>
      <c r="I88" s="173">
        <v>0</v>
      </c>
      <c r="J88" s="117">
        <v>150</v>
      </c>
      <c r="K88" s="232">
        <f>I88+J88</f>
        <v>150</v>
      </c>
      <c r="L88" s="118"/>
      <c r="M88" s="274">
        <f>K88+L88</f>
        <v>150</v>
      </c>
      <c r="N88" s="118"/>
      <c r="O88" s="274">
        <f>M88+N88</f>
        <v>150</v>
      </c>
      <c r="P88" s="118"/>
      <c r="Q88" s="274">
        <f>O88+P88</f>
        <v>150</v>
      </c>
      <c r="R88" s="118"/>
      <c r="S88" s="274">
        <f>Q88+R88</f>
        <v>150</v>
      </c>
    </row>
    <row r="89" spans="1:19" ht="13.5" customHeight="1">
      <c r="A89" s="254"/>
      <c r="B89" s="253"/>
      <c r="C89" s="348">
        <v>6351</v>
      </c>
      <c r="D89" s="425" t="s">
        <v>169</v>
      </c>
      <c r="E89" s="330" t="s">
        <v>150</v>
      </c>
      <c r="F89" s="226"/>
      <c r="G89" s="349"/>
      <c r="H89" s="350"/>
      <c r="I89" s="173"/>
      <c r="J89" s="117"/>
      <c r="K89" s="232"/>
      <c r="L89" s="118"/>
      <c r="M89" s="274"/>
      <c r="N89" s="118"/>
      <c r="O89" s="274"/>
      <c r="P89" s="118">
        <v>700</v>
      </c>
      <c r="Q89" s="274">
        <f>O89+P89</f>
        <v>700</v>
      </c>
      <c r="R89" s="118"/>
      <c r="S89" s="274">
        <f>Q89+R89</f>
        <v>700</v>
      </c>
    </row>
    <row r="90" spans="1:19" ht="12.75" customHeight="1">
      <c r="A90" s="254"/>
      <c r="B90" s="253"/>
      <c r="C90" s="348">
        <v>6351</v>
      </c>
      <c r="D90" s="425" t="s">
        <v>170</v>
      </c>
      <c r="E90" s="330" t="s">
        <v>181</v>
      </c>
      <c r="F90" s="226"/>
      <c r="G90" s="349"/>
      <c r="H90" s="350"/>
      <c r="I90" s="173"/>
      <c r="J90" s="117"/>
      <c r="K90" s="232"/>
      <c r="L90" s="118"/>
      <c r="M90" s="274"/>
      <c r="N90" s="118"/>
      <c r="O90" s="274"/>
      <c r="P90" s="118">
        <v>300</v>
      </c>
      <c r="Q90" s="274">
        <f>O90+P90</f>
        <v>300</v>
      </c>
      <c r="R90" s="118"/>
      <c r="S90" s="274">
        <f>Q90+R90</f>
        <v>300</v>
      </c>
    </row>
    <row r="91" spans="1:19" ht="13.5" customHeight="1" thickBot="1">
      <c r="A91" s="120"/>
      <c r="B91" s="119"/>
      <c r="C91" s="70">
        <v>6351</v>
      </c>
      <c r="D91" s="458"/>
      <c r="E91" s="308" t="s">
        <v>27</v>
      </c>
      <c r="F91" s="12"/>
      <c r="G91" s="121"/>
      <c r="H91" s="161"/>
      <c r="I91" s="162">
        <v>0</v>
      </c>
      <c r="J91" s="163">
        <v>150</v>
      </c>
      <c r="K91" s="393">
        <f>I91+J91</f>
        <v>150</v>
      </c>
      <c r="L91" s="272"/>
      <c r="M91" s="394">
        <f>K91+L91</f>
        <v>150</v>
      </c>
      <c r="N91" s="272"/>
      <c r="O91" s="394">
        <f>M91+N91</f>
        <v>150</v>
      </c>
      <c r="P91" s="272">
        <v>1000</v>
      </c>
      <c r="Q91" s="394">
        <f>O91+P91</f>
        <v>1150</v>
      </c>
      <c r="R91" s="272"/>
      <c r="S91" s="394">
        <f>Q91+R91</f>
        <v>1150</v>
      </c>
    </row>
    <row r="92" spans="1:19" ht="13.5" customHeight="1">
      <c r="A92" s="142">
        <v>74</v>
      </c>
      <c r="B92" s="142">
        <v>4322</v>
      </c>
      <c r="C92" s="143"/>
      <c r="D92" s="456"/>
      <c r="E92" s="309" t="s">
        <v>131</v>
      </c>
      <c r="F92" s="216"/>
      <c r="G92" s="386"/>
      <c r="H92" s="350"/>
      <c r="I92" s="387"/>
      <c r="J92" s="388"/>
      <c r="K92" s="369"/>
      <c r="L92" s="389"/>
      <c r="M92" s="358"/>
      <c r="N92" s="389"/>
      <c r="O92" s="358"/>
      <c r="P92" s="389"/>
      <c r="Q92" s="358"/>
      <c r="R92" s="389"/>
      <c r="S92" s="358"/>
    </row>
    <row r="93" spans="1:19" ht="13.5" customHeight="1">
      <c r="A93" s="146"/>
      <c r="B93" s="147"/>
      <c r="C93" s="148">
        <v>6351</v>
      </c>
      <c r="D93" s="287" t="s">
        <v>155</v>
      </c>
      <c r="E93" s="310" t="s">
        <v>132</v>
      </c>
      <c r="F93" s="216"/>
      <c r="G93" s="386"/>
      <c r="H93" s="350"/>
      <c r="I93" s="390"/>
      <c r="J93" s="160"/>
      <c r="K93" s="66"/>
      <c r="L93" s="391"/>
      <c r="M93" s="275"/>
      <c r="N93" s="391"/>
      <c r="O93" s="275"/>
      <c r="P93" s="118">
        <v>500</v>
      </c>
      <c r="Q93" s="274">
        <f>O93+P93</f>
        <v>500</v>
      </c>
      <c r="R93" s="118"/>
      <c r="S93" s="274">
        <f>Q93+R93</f>
        <v>500</v>
      </c>
    </row>
    <row r="94" spans="1:19" ht="13.5" customHeight="1" thickBot="1">
      <c r="A94" s="151"/>
      <c r="B94" s="152"/>
      <c r="C94" s="153">
        <v>6351</v>
      </c>
      <c r="D94" s="458"/>
      <c r="E94" s="301" t="s">
        <v>27</v>
      </c>
      <c r="F94" s="216"/>
      <c r="G94" s="386"/>
      <c r="H94" s="350"/>
      <c r="I94" s="141"/>
      <c r="J94" s="124"/>
      <c r="K94" s="75"/>
      <c r="L94" s="125"/>
      <c r="M94" s="354"/>
      <c r="N94" s="125"/>
      <c r="O94" s="354"/>
      <c r="P94" s="125">
        <v>500</v>
      </c>
      <c r="Q94" s="354">
        <f>O94+P94</f>
        <v>500</v>
      </c>
      <c r="R94" s="125"/>
      <c r="S94" s="354">
        <f>Q94+R94</f>
        <v>500</v>
      </c>
    </row>
    <row r="95" spans="1:19" ht="13.5" customHeight="1">
      <c r="A95" s="142">
        <v>79</v>
      </c>
      <c r="B95" s="142">
        <v>3114</v>
      </c>
      <c r="C95" s="143"/>
      <c r="D95" s="456"/>
      <c r="E95" s="309" t="s">
        <v>186</v>
      </c>
      <c r="F95" s="216"/>
      <c r="G95" s="386"/>
      <c r="H95" s="350"/>
      <c r="I95" s="387"/>
      <c r="J95" s="388"/>
      <c r="K95" s="369"/>
      <c r="L95" s="389"/>
      <c r="M95" s="358"/>
      <c r="N95" s="389"/>
      <c r="O95" s="358"/>
      <c r="P95" s="389"/>
      <c r="Q95" s="358"/>
      <c r="R95" s="389"/>
      <c r="S95" s="358"/>
    </row>
    <row r="96" spans="1:19" ht="13.5" customHeight="1">
      <c r="A96" s="146"/>
      <c r="B96" s="147"/>
      <c r="C96" s="148">
        <v>6351</v>
      </c>
      <c r="D96" s="287" t="s">
        <v>192</v>
      </c>
      <c r="E96" s="310" t="s">
        <v>191</v>
      </c>
      <c r="F96" s="216"/>
      <c r="G96" s="386"/>
      <c r="H96" s="350"/>
      <c r="I96" s="390"/>
      <c r="J96" s="160"/>
      <c r="K96" s="66"/>
      <c r="L96" s="391"/>
      <c r="M96" s="275"/>
      <c r="N96" s="391"/>
      <c r="O96" s="275"/>
      <c r="P96" s="118"/>
      <c r="Q96" s="274"/>
      <c r="R96" s="118">
        <v>550</v>
      </c>
      <c r="S96" s="274">
        <f>Q96+R96</f>
        <v>550</v>
      </c>
    </row>
    <row r="97" spans="1:19" ht="13.5" customHeight="1" thickBot="1">
      <c r="A97" s="151"/>
      <c r="B97" s="152"/>
      <c r="C97" s="153">
        <v>6351</v>
      </c>
      <c r="D97" s="458"/>
      <c r="E97" s="301" t="s">
        <v>27</v>
      </c>
      <c r="F97" s="216"/>
      <c r="G97" s="386"/>
      <c r="H97" s="350"/>
      <c r="I97" s="387"/>
      <c r="J97" s="388"/>
      <c r="K97" s="369"/>
      <c r="L97" s="389"/>
      <c r="M97" s="358"/>
      <c r="N97" s="389"/>
      <c r="O97" s="358"/>
      <c r="P97" s="389"/>
      <c r="Q97" s="354"/>
      <c r="R97" s="389">
        <v>550</v>
      </c>
      <c r="S97" s="354">
        <f>Q97+R97</f>
        <v>550</v>
      </c>
    </row>
    <row r="98" spans="1:19" ht="24.75" customHeight="1">
      <c r="A98" s="126">
        <v>83</v>
      </c>
      <c r="B98" s="126">
        <v>3114</v>
      </c>
      <c r="C98" s="127"/>
      <c r="D98" s="459"/>
      <c r="E98" s="305" t="s">
        <v>70</v>
      </c>
      <c r="F98" s="297"/>
      <c r="G98" s="156"/>
      <c r="H98" s="157"/>
      <c r="I98" s="158"/>
      <c r="J98" s="159"/>
      <c r="K98" s="248"/>
      <c r="L98" s="271"/>
      <c r="M98" s="268"/>
      <c r="N98" s="271"/>
      <c r="O98" s="268"/>
      <c r="P98" s="271"/>
      <c r="Q98" s="268"/>
      <c r="R98" s="271"/>
      <c r="S98" s="268"/>
    </row>
    <row r="99" spans="1:19" ht="16.5" customHeight="1">
      <c r="A99" s="112"/>
      <c r="B99" s="111"/>
      <c r="C99" s="62">
        <v>6351</v>
      </c>
      <c r="D99" s="425" t="s">
        <v>90</v>
      </c>
      <c r="E99" s="306" t="s">
        <v>83</v>
      </c>
      <c r="F99" s="113"/>
      <c r="G99" s="114"/>
      <c r="H99" s="115"/>
      <c r="I99" s="173">
        <v>0</v>
      </c>
      <c r="J99" s="117">
        <v>110</v>
      </c>
      <c r="K99" s="232">
        <f>I99+J99</f>
        <v>110</v>
      </c>
      <c r="L99" s="118"/>
      <c r="M99" s="274">
        <f>K99+L99</f>
        <v>110</v>
      </c>
      <c r="N99" s="118"/>
      <c r="O99" s="274">
        <f>M99+N99</f>
        <v>110</v>
      </c>
      <c r="P99" s="118"/>
      <c r="Q99" s="274">
        <f>O99+P99</f>
        <v>110</v>
      </c>
      <c r="R99" s="118"/>
      <c r="S99" s="274">
        <f>Q99+R99</f>
        <v>110</v>
      </c>
    </row>
    <row r="100" spans="1:19" ht="13.5" customHeight="1" thickBot="1">
      <c r="A100" s="120"/>
      <c r="B100" s="119"/>
      <c r="C100" s="70">
        <v>6351</v>
      </c>
      <c r="D100" s="458"/>
      <c r="E100" s="308" t="s">
        <v>27</v>
      </c>
      <c r="F100" s="12"/>
      <c r="G100" s="121"/>
      <c r="H100" s="161"/>
      <c r="I100" s="162">
        <v>0</v>
      </c>
      <c r="J100" s="163">
        <v>110</v>
      </c>
      <c r="K100" s="92">
        <f>I100+J100</f>
        <v>110</v>
      </c>
      <c r="L100" s="272"/>
      <c r="M100" s="365">
        <f>K100+L100</f>
        <v>110</v>
      </c>
      <c r="N100" s="272"/>
      <c r="O100" s="365">
        <f>M100+N100</f>
        <v>110</v>
      </c>
      <c r="P100" s="272"/>
      <c r="Q100" s="365">
        <f>O100+P100</f>
        <v>110</v>
      </c>
      <c r="R100" s="272"/>
      <c r="S100" s="365">
        <f>Q100+R100</f>
        <v>110</v>
      </c>
    </row>
    <row r="101" spans="1:19" ht="14.25" customHeight="1">
      <c r="A101" s="126">
        <v>90</v>
      </c>
      <c r="B101" s="126">
        <v>3121</v>
      </c>
      <c r="C101" s="127"/>
      <c r="D101" s="459"/>
      <c r="E101" s="305" t="s">
        <v>57</v>
      </c>
      <c r="F101" s="297"/>
      <c r="G101" s="156"/>
      <c r="H101" s="157"/>
      <c r="I101" s="158"/>
      <c r="J101" s="159"/>
      <c r="K101" s="248"/>
      <c r="L101" s="271"/>
      <c r="M101" s="268"/>
      <c r="N101" s="271"/>
      <c r="O101" s="268"/>
      <c r="P101" s="271"/>
      <c r="Q101" s="268"/>
      <c r="R101" s="271"/>
      <c r="S101" s="268"/>
    </row>
    <row r="102" spans="1:19" ht="27.75" customHeight="1">
      <c r="A102" s="112"/>
      <c r="B102" s="111"/>
      <c r="C102" s="62">
        <v>6351</v>
      </c>
      <c r="D102" s="425" t="s">
        <v>91</v>
      </c>
      <c r="E102" s="332" t="s">
        <v>98</v>
      </c>
      <c r="F102" s="113"/>
      <c r="G102" s="114"/>
      <c r="H102" s="115"/>
      <c r="I102" s="173">
        <v>0</v>
      </c>
      <c r="J102" s="117">
        <v>893</v>
      </c>
      <c r="K102" s="232">
        <f>I102+J102</f>
        <v>893</v>
      </c>
      <c r="L102" s="118"/>
      <c r="M102" s="274">
        <f>K102+L102</f>
        <v>893</v>
      </c>
      <c r="N102" s="118"/>
      <c r="O102" s="274">
        <f>M102+N102</f>
        <v>893</v>
      </c>
      <c r="P102" s="118"/>
      <c r="Q102" s="274">
        <f>O102+P102</f>
        <v>893</v>
      </c>
      <c r="R102" s="118"/>
      <c r="S102" s="274">
        <f>Q102+R102</f>
        <v>893</v>
      </c>
    </row>
    <row r="103" spans="1:19" ht="13.5" customHeight="1">
      <c r="A103" s="254"/>
      <c r="B103" s="253"/>
      <c r="C103" s="348">
        <v>6351</v>
      </c>
      <c r="D103" s="425" t="s">
        <v>91</v>
      </c>
      <c r="E103" s="364" t="s">
        <v>156</v>
      </c>
      <c r="F103" s="226"/>
      <c r="G103" s="349"/>
      <c r="H103" s="350"/>
      <c r="I103" s="173"/>
      <c r="J103" s="117"/>
      <c r="K103" s="232"/>
      <c r="L103" s="118"/>
      <c r="M103" s="274"/>
      <c r="N103" s="118"/>
      <c r="O103" s="274"/>
      <c r="P103" s="118">
        <v>5000</v>
      </c>
      <c r="Q103" s="274">
        <f>O103+P103</f>
        <v>5000</v>
      </c>
      <c r="R103" s="118"/>
      <c r="S103" s="274">
        <f>Q103+R103</f>
        <v>5000</v>
      </c>
    </row>
    <row r="104" spans="1:19" ht="13.5" customHeight="1" thickBot="1">
      <c r="A104" s="120"/>
      <c r="B104" s="119"/>
      <c r="C104" s="70">
        <v>6351</v>
      </c>
      <c r="D104" s="458"/>
      <c r="E104" s="308" t="s">
        <v>27</v>
      </c>
      <c r="F104" s="12"/>
      <c r="G104" s="121"/>
      <c r="H104" s="161"/>
      <c r="I104" s="162">
        <v>0</v>
      </c>
      <c r="J104" s="163">
        <v>893</v>
      </c>
      <c r="K104" s="66">
        <f>I104+J104</f>
        <v>893</v>
      </c>
      <c r="L104" s="272"/>
      <c r="M104" s="365">
        <f>K104+L104</f>
        <v>893</v>
      </c>
      <c r="N104" s="272"/>
      <c r="O104" s="365">
        <f>M104+N104</f>
        <v>893</v>
      </c>
      <c r="P104" s="272">
        <v>5000</v>
      </c>
      <c r="Q104" s="275">
        <f>O104+P104</f>
        <v>5893</v>
      </c>
      <c r="R104" s="272"/>
      <c r="S104" s="275">
        <f>Q104+R104</f>
        <v>5893</v>
      </c>
    </row>
    <row r="105" spans="1:19" ht="24.75" customHeight="1">
      <c r="A105" s="126">
        <v>91</v>
      </c>
      <c r="B105" s="126">
        <v>3121</v>
      </c>
      <c r="C105" s="127"/>
      <c r="D105" s="459"/>
      <c r="E105" s="305" t="s">
        <v>58</v>
      </c>
      <c r="F105" s="297"/>
      <c r="G105" s="156"/>
      <c r="H105" s="157"/>
      <c r="I105" s="158"/>
      <c r="J105" s="159"/>
      <c r="K105" s="248"/>
      <c r="L105" s="271"/>
      <c r="M105" s="268"/>
      <c r="N105" s="271"/>
      <c r="O105" s="268"/>
      <c r="P105" s="271"/>
      <c r="Q105" s="268"/>
      <c r="R105" s="271"/>
      <c r="S105" s="268"/>
    </row>
    <row r="106" spans="1:19" ht="16.5" customHeight="1">
      <c r="A106" s="112"/>
      <c r="B106" s="111"/>
      <c r="C106" s="62">
        <v>6351</v>
      </c>
      <c r="D106" s="425" t="s">
        <v>92</v>
      </c>
      <c r="E106" s="306" t="s">
        <v>104</v>
      </c>
      <c r="F106" s="113"/>
      <c r="G106" s="114"/>
      <c r="H106" s="115"/>
      <c r="I106" s="173">
        <v>0</v>
      </c>
      <c r="J106" s="117">
        <v>600</v>
      </c>
      <c r="K106" s="232">
        <f>I106+J106</f>
        <v>600</v>
      </c>
      <c r="L106" s="118"/>
      <c r="M106" s="274">
        <f>K106+L106</f>
        <v>600</v>
      </c>
      <c r="N106" s="118"/>
      <c r="O106" s="274">
        <f>M106+N106</f>
        <v>600</v>
      </c>
      <c r="P106" s="118"/>
      <c r="Q106" s="274">
        <f>O106+P106</f>
        <v>600</v>
      </c>
      <c r="R106" s="118"/>
      <c r="S106" s="274">
        <f>Q106+R106</f>
        <v>600</v>
      </c>
    </row>
    <row r="107" spans="1:19" ht="13.5" customHeight="1" thickBot="1">
      <c r="A107" s="120"/>
      <c r="B107" s="119"/>
      <c r="C107" s="70">
        <v>6351</v>
      </c>
      <c r="D107" s="458"/>
      <c r="E107" s="308" t="s">
        <v>27</v>
      </c>
      <c r="F107" s="12"/>
      <c r="G107" s="121"/>
      <c r="H107" s="161"/>
      <c r="I107" s="162">
        <v>0</v>
      </c>
      <c r="J107" s="163">
        <v>600</v>
      </c>
      <c r="K107" s="66">
        <f>I107+J107</f>
        <v>600</v>
      </c>
      <c r="L107" s="272"/>
      <c r="M107" s="275">
        <f>K107+L107</f>
        <v>600</v>
      </c>
      <c r="N107" s="272"/>
      <c r="O107" s="275">
        <f>M107+N107</f>
        <v>600</v>
      </c>
      <c r="P107" s="272"/>
      <c r="Q107" s="275">
        <f>O107+P107</f>
        <v>600</v>
      </c>
      <c r="R107" s="272"/>
      <c r="S107" s="275">
        <f>Q107+R107</f>
        <v>600</v>
      </c>
    </row>
    <row r="108" spans="1:19" ht="24.75" customHeight="1">
      <c r="A108" s="126">
        <v>92</v>
      </c>
      <c r="B108" s="126">
        <v>3121</v>
      </c>
      <c r="C108" s="127"/>
      <c r="D108" s="460"/>
      <c r="E108" s="417" t="s">
        <v>122</v>
      </c>
      <c r="F108" s="297"/>
      <c r="G108" s="156"/>
      <c r="H108" s="157"/>
      <c r="I108" s="158"/>
      <c r="J108" s="159"/>
      <c r="K108" s="248"/>
      <c r="L108" s="271"/>
      <c r="M108" s="268"/>
      <c r="N108" s="271"/>
      <c r="O108" s="268"/>
      <c r="P108" s="271"/>
      <c r="Q108" s="268"/>
      <c r="R108" s="271"/>
      <c r="S108" s="268"/>
    </row>
    <row r="109" spans="1:19" ht="12.75" customHeight="1">
      <c r="A109" s="131"/>
      <c r="B109" s="131"/>
      <c r="C109" s="62">
        <v>5331</v>
      </c>
      <c r="D109" s="430" t="s">
        <v>171</v>
      </c>
      <c r="E109" s="418" t="s">
        <v>123</v>
      </c>
      <c r="F109" s="413"/>
      <c r="G109" s="414"/>
      <c r="H109" s="350"/>
      <c r="I109" s="390"/>
      <c r="J109" s="160"/>
      <c r="K109" s="420"/>
      <c r="L109" s="391"/>
      <c r="M109" s="421"/>
      <c r="N109" s="391"/>
      <c r="O109" s="421"/>
      <c r="P109" s="118">
        <v>600</v>
      </c>
      <c r="Q109" s="274">
        <f aca="true" t="shared" si="1" ref="Q109:S110">O109+P109</f>
        <v>600</v>
      </c>
      <c r="R109" s="118"/>
      <c r="S109" s="274">
        <f t="shared" si="1"/>
        <v>600</v>
      </c>
    </row>
    <row r="110" spans="1:19" ht="12.75" customHeight="1">
      <c r="A110" s="131"/>
      <c r="B110" s="131"/>
      <c r="C110" s="133">
        <v>5331</v>
      </c>
      <c r="D110" s="430" t="s">
        <v>172</v>
      </c>
      <c r="E110" s="423" t="s">
        <v>151</v>
      </c>
      <c r="F110" s="413"/>
      <c r="G110" s="414"/>
      <c r="H110" s="350"/>
      <c r="I110" s="387"/>
      <c r="J110" s="388"/>
      <c r="K110" s="415"/>
      <c r="L110" s="389"/>
      <c r="M110" s="416"/>
      <c r="N110" s="389"/>
      <c r="O110" s="416"/>
      <c r="P110" s="273">
        <v>600</v>
      </c>
      <c r="Q110" s="274">
        <f t="shared" si="1"/>
        <v>600</v>
      </c>
      <c r="R110" s="273"/>
      <c r="S110" s="274">
        <f t="shared" si="1"/>
        <v>600</v>
      </c>
    </row>
    <row r="111" spans="1:19" ht="12.75" customHeight="1">
      <c r="A111" s="112"/>
      <c r="B111" s="111"/>
      <c r="C111" s="422">
        <v>6351</v>
      </c>
      <c r="D111" s="430" t="s">
        <v>173</v>
      </c>
      <c r="E111" s="113" t="s">
        <v>152</v>
      </c>
      <c r="F111" s="113"/>
      <c r="G111" s="114"/>
      <c r="H111" s="115"/>
      <c r="I111" s="173"/>
      <c r="J111" s="117"/>
      <c r="K111" s="232"/>
      <c r="L111" s="118"/>
      <c r="M111" s="274"/>
      <c r="N111" s="118"/>
      <c r="O111" s="274"/>
      <c r="P111" s="118">
        <v>300</v>
      </c>
      <c r="Q111" s="274">
        <f>O111+P111</f>
        <v>300</v>
      </c>
      <c r="R111" s="118"/>
      <c r="S111" s="274">
        <f>Q111+R111</f>
        <v>300</v>
      </c>
    </row>
    <row r="112" spans="1:19" ht="13.5" customHeight="1" thickBot="1">
      <c r="A112" s="111"/>
      <c r="B112" s="112"/>
      <c r="C112" s="257">
        <v>5331</v>
      </c>
      <c r="D112" s="461"/>
      <c r="E112" s="419" t="s">
        <v>54</v>
      </c>
      <c r="F112" s="12"/>
      <c r="G112" s="121"/>
      <c r="H112" s="161"/>
      <c r="I112" s="390"/>
      <c r="J112" s="160"/>
      <c r="K112" s="66"/>
      <c r="L112" s="391"/>
      <c r="M112" s="275"/>
      <c r="N112" s="391"/>
      <c r="O112" s="275"/>
      <c r="P112" s="391">
        <v>1200</v>
      </c>
      <c r="Q112" s="275">
        <f>O112+P112</f>
        <v>1200</v>
      </c>
      <c r="R112" s="391"/>
      <c r="S112" s="275">
        <f>Q112+R112</f>
        <v>1200</v>
      </c>
    </row>
    <row r="113" spans="1:19" ht="13.5" customHeight="1" thickBot="1">
      <c r="A113" s="410"/>
      <c r="B113" s="411"/>
      <c r="C113" s="81">
        <v>6351</v>
      </c>
      <c r="D113" s="462"/>
      <c r="E113" s="431" t="s">
        <v>27</v>
      </c>
      <c r="F113" s="216"/>
      <c r="G113" s="386"/>
      <c r="H113" s="350"/>
      <c r="I113" s="387"/>
      <c r="J113" s="388"/>
      <c r="K113" s="369"/>
      <c r="L113" s="389"/>
      <c r="M113" s="358"/>
      <c r="N113" s="389"/>
      <c r="O113" s="358"/>
      <c r="P113" s="389">
        <v>300</v>
      </c>
      <c r="Q113" s="275">
        <f>O113+P113</f>
        <v>300</v>
      </c>
      <c r="R113" s="389"/>
      <c r="S113" s="275">
        <f>Q113+R113</f>
        <v>300</v>
      </c>
    </row>
    <row r="114" spans="1:19" ht="24.75" customHeight="1">
      <c r="A114" s="126">
        <v>93</v>
      </c>
      <c r="B114" s="126">
        <v>3122</v>
      </c>
      <c r="C114" s="127"/>
      <c r="D114" s="459"/>
      <c r="E114" s="305" t="s">
        <v>141</v>
      </c>
      <c r="F114" s="297"/>
      <c r="G114" s="156"/>
      <c r="H114" s="157"/>
      <c r="I114" s="158"/>
      <c r="J114" s="159"/>
      <c r="K114" s="248"/>
      <c r="L114" s="271"/>
      <c r="M114" s="268"/>
      <c r="N114" s="271"/>
      <c r="O114" s="268"/>
      <c r="P114" s="271"/>
      <c r="Q114" s="268"/>
      <c r="R114" s="271"/>
      <c r="S114" s="268"/>
    </row>
    <row r="115" spans="1:19" ht="14.25" customHeight="1">
      <c r="A115" s="112"/>
      <c r="B115" s="111"/>
      <c r="C115" s="62">
        <v>5331</v>
      </c>
      <c r="D115" s="425" t="s">
        <v>174</v>
      </c>
      <c r="E115" s="306" t="s">
        <v>142</v>
      </c>
      <c r="F115" s="113"/>
      <c r="G115" s="114"/>
      <c r="H115" s="115"/>
      <c r="I115" s="173"/>
      <c r="J115" s="117"/>
      <c r="K115" s="232"/>
      <c r="L115" s="118"/>
      <c r="M115" s="274"/>
      <c r="N115" s="118"/>
      <c r="O115" s="274"/>
      <c r="P115" s="118">
        <v>2000</v>
      </c>
      <c r="Q115" s="274">
        <f>O115+P115</f>
        <v>2000</v>
      </c>
      <c r="R115" s="118"/>
      <c r="S115" s="274">
        <f>Q115+R115</f>
        <v>2000</v>
      </c>
    </row>
    <row r="116" spans="1:19" ht="13.5" customHeight="1" thickBot="1">
      <c r="A116" s="120"/>
      <c r="B116" s="119"/>
      <c r="C116" s="70">
        <v>5331</v>
      </c>
      <c r="D116" s="458"/>
      <c r="E116" s="312" t="s">
        <v>54</v>
      </c>
      <c r="F116" s="12"/>
      <c r="G116" s="121"/>
      <c r="H116" s="161"/>
      <c r="I116" s="162"/>
      <c r="J116" s="163"/>
      <c r="K116" s="66"/>
      <c r="L116" s="272"/>
      <c r="M116" s="275"/>
      <c r="N116" s="272"/>
      <c r="O116" s="275"/>
      <c r="P116" s="272">
        <v>2000</v>
      </c>
      <c r="Q116" s="275">
        <f>O116+P116</f>
        <v>2000</v>
      </c>
      <c r="R116" s="272"/>
      <c r="S116" s="275">
        <f>Q116+R116</f>
        <v>2000</v>
      </c>
    </row>
    <row r="117" spans="1:19" ht="24.75" customHeight="1">
      <c r="A117" s="126">
        <v>97</v>
      </c>
      <c r="B117" s="126">
        <v>3123</v>
      </c>
      <c r="C117" s="127"/>
      <c r="D117" s="459"/>
      <c r="E117" s="305" t="s">
        <v>31</v>
      </c>
      <c r="F117" s="297"/>
      <c r="G117" s="156"/>
      <c r="H117" s="157"/>
      <c r="I117" s="158"/>
      <c r="J117" s="159"/>
      <c r="K117" s="248"/>
      <c r="L117" s="271"/>
      <c r="M117" s="268"/>
      <c r="N117" s="271"/>
      <c r="O117" s="268"/>
      <c r="P117" s="271"/>
      <c r="Q117" s="268"/>
      <c r="R117" s="271"/>
      <c r="S117" s="268"/>
    </row>
    <row r="118" spans="1:19" ht="16.5" customHeight="1">
      <c r="A118" s="112"/>
      <c r="B118" s="111"/>
      <c r="C118" s="62">
        <v>6351</v>
      </c>
      <c r="D118" s="287" t="s">
        <v>32</v>
      </c>
      <c r="E118" s="306" t="s">
        <v>105</v>
      </c>
      <c r="F118" s="113"/>
      <c r="G118" s="114"/>
      <c r="H118" s="115"/>
      <c r="I118" s="173">
        <v>11725</v>
      </c>
      <c r="J118" s="160"/>
      <c r="K118" s="232">
        <f>I118+J118</f>
        <v>11725</v>
      </c>
      <c r="L118" s="118">
        <v>570.5</v>
      </c>
      <c r="M118" s="274">
        <f>K118+L118</f>
        <v>12295.5</v>
      </c>
      <c r="N118" s="118"/>
      <c r="O118" s="274">
        <f>M118+N118</f>
        <v>12295.5</v>
      </c>
      <c r="P118" s="118"/>
      <c r="Q118" s="274">
        <f>O118+P118</f>
        <v>12295.5</v>
      </c>
      <c r="R118" s="118"/>
      <c r="S118" s="274">
        <f>Q118+R118</f>
        <v>12295.5</v>
      </c>
    </row>
    <row r="119" spans="1:19" ht="13.5" customHeight="1" thickBot="1">
      <c r="A119" s="120"/>
      <c r="B119" s="119"/>
      <c r="C119" s="70">
        <v>6351</v>
      </c>
      <c r="D119" s="458"/>
      <c r="E119" s="308" t="s">
        <v>27</v>
      </c>
      <c r="F119" s="12"/>
      <c r="G119" s="121"/>
      <c r="H119" s="161"/>
      <c r="I119" s="162">
        <v>11725</v>
      </c>
      <c r="J119" s="163"/>
      <c r="K119" s="66">
        <f>I119+J119</f>
        <v>11725</v>
      </c>
      <c r="L119" s="272">
        <v>570.5</v>
      </c>
      <c r="M119" s="243">
        <f>K119+L119</f>
        <v>12295.5</v>
      </c>
      <c r="N119" s="272"/>
      <c r="O119" s="243">
        <f>M119+N119</f>
        <v>12295.5</v>
      </c>
      <c r="P119" s="272"/>
      <c r="Q119" s="243">
        <f>O119+P119</f>
        <v>12295.5</v>
      </c>
      <c r="R119" s="272"/>
      <c r="S119" s="243">
        <f>Q119+R119</f>
        <v>12295.5</v>
      </c>
    </row>
    <row r="120" spans="1:19" ht="27" customHeight="1">
      <c r="A120" s="126">
        <v>100</v>
      </c>
      <c r="B120" s="126">
        <v>3123</v>
      </c>
      <c r="C120" s="127"/>
      <c r="D120" s="459"/>
      <c r="E120" s="305" t="s">
        <v>139</v>
      </c>
      <c r="F120" s="216"/>
      <c r="G120" s="386"/>
      <c r="H120" s="350"/>
      <c r="I120" s="387"/>
      <c r="J120" s="388"/>
      <c r="K120" s="369"/>
      <c r="L120" s="389"/>
      <c r="M120" s="358"/>
      <c r="N120" s="389"/>
      <c r="O120" s="358"/>
      <c r="P120" s="389"/>
      <c r="Q120" s="358"/>
      <c r="R120" s="389"/>
      <c r="S120" s="358"/>
    </row>
    <row r="121" spans="1:19" ht="13.5" customHeight="1">
      <c r="A121" s="112"/>
      <c r="B121" s="111"/>
      <c r="C121" s="62">
        <v>5331</v>
      </c>
      <c r="D121" s="287" t="s">
        <v>157</v>
      </c>
      <c r="E121" s="330" t="s">
        <v>51</v>
      </c>
      <c r="F121" s="216"/>
      <c r="G121" s="386"/>
      <c r="H121" s="350"/>
      <c r="I121" s="390"/>
      <c r="J121" s="160"/>
      <c r="K121" s="66"/>
      <c r="L121" s="391"/>
      <c r="M121" s="275"/>
      <c r="N121" s="391"/>
      <c r="O121" s="275"/>
      <c r="P121" s="118">
        <v>600</v>
      </c>
      <c r="Q121" s="274">
        <f>O121+P121</f>
        <v>600</v>
      </c>
      <c r="R121" s="118"/>
      <c r="S121" s="274">
        <f>Q121+R121</f>
        <v>600</v>
      </c>
    </row>
    <row r="122" spans="1:19" ht="13.5" customHeight="1" thickBot="1">
      <c r="A122" s="120"/>
      <c r="B122" s="119"/>
      <c r="C122" s="70">
        <v>5331</v>
      </c>
      <c r="D122" s="458"/>
      <c r="E122" s="399" t="s">
        <v>54</v>
      </c>
      <c r="F122" s="139"/>
      <c r="G122" s="140"/>
      <c r="H122" s="122"/>
      <c r="I122" s="141"/>
      <c r="J122" s="124"/>
      <c r="K122" s="75"/>
      <c r="L122" s="125"/>
      <c r="M122" s="354"/>
      <c r="N122" s="125"/>
      <c r="O122" s="354"/>
      <c r="P122" s="125">
        <v>600</v>
      </c>
      <c r="Q122" s="243">
        <f>O122+P122</f>
        <v>600</v>
      </c>
      <c r="R122" s="125"/>
      <c r="S122" s="243">
        <f>Q122+R122</f>
        <v>600</v>
      </c>
    </row>
    <row r="123" spans="1:19" ht="26.25" customHeight="1">
      <c r="A123" s="164">
        <v>115</v>
      </c>
      <c r="B123" s="164">
        <v>3122</v>
      </c>
      <c r="C123" s="96"/>
      <c r="D123" s="456"/>
      <c r="E123" s="311" t="s">
        <v>33</v>
      </c>
      <c r="F123" s="165"/>
      <c r="G123" s="166"/>
      <c r="H123" s="167"/>
      <c r="I123" s="168"/>
      <c r="J123" s="273"/>
      <c r="K123" s="398"/>
      <c r="L123" s="273"/>
      <c r="M123" s="250"/>
      <c r="N123" s="273"/>
      <c r="O123" s="250"/>
      <c r="P123" s="273"/>
      <c r="Q123" s="250"/>
      <c r="R123" s="273"/>
      <c r="S123" s="250"/>
    </row>
    <row r="124" spans="1:19" ht="13.5" customHeight="1">
      <c r="A124" s="112"/>
      <c r="B124" s="257"/>
      <c r="C124" s="62">
        <v>5331</v>
      </c>
      <c r="D124" s="425" t="s">
        <v>93</v>
      </c>
      <c r="E124" s="306" t="s">
        <v>71</v>
      </c>
      <c r="F124" s="113"/>
      <c r="G124" s="114"/>
      <c r="H124" s="115"/>
      <c r="I124" s="173">
        <v>0</v>
      </c>
      <c r="J124" s="118">
        <v>150</v>
      </c>
      <c r="K124" s="245">
        <f>I124+J124</f>
        <v>150</v>
      </c>
      <c r="L124" s="118"/>
      <c r="M124" s="274">
        <f>K124+L124</f>
        <v>150</v>
      </c>
      <c r="N124" s="118"/>
      <c r="O124" s="274">
        <f>M124+N124</f>
        <v>150</v>
      </c>
      <c r="P124" s="118"/>
      <c r="Q124" s="274">
        <f>O124+P124</f>
        <v>150</v>
      </c>
      <c r="R124" s="118"/>
      <c r="S124" s="274">
        <f>Q124+R124</f>
        <v>150</v>
      </c>
    </row>
    <row r="125" spans="1:19" ht="13.5" customHeight="1">
      <c r="A125" s="112"/>
      <c r="B125" s="112"/>
      <c r="C125" s="62">
        <v>5331</v>
      </c>
      <c r="D125" s="425" t="s">
        <v>93</v>
      </c>
      <c r="E125" s="306" t="s">
        <v>190</v>
      </c>
      <c r="F125" s="440"/>
      <c r="G125" s="441"/>
      <c r="H125" s="259"/>
      <c r="I125" s="256"/>
      <c r="J125" s="266"/>
      <c r="K125" s="442"/>
      <c r="L125" s="266"/>
      <c r="M125" s="274"/>
      <c r="N125" s="266"/>
      <c r="O125" s="274"/>
      <c r="P125" s="266"/>
      <c r="Q125" s="274"/>
      <c r="R125" s="266">
        <v>2200</v>
      </c>
      <c r="S125" s="274">
        <f>Q125+R125</f>
        <v>2200</v>
      </c>
    </row>
    <row r="126" spans="1:19" ht="13.5" customHeight="1">
      <c r="A126" s="164"/>
      <c r="B126" s="164"/>
      <c r="C126" s="96">
        <v>5331</v>
      </c>
      <c r="D126" s="463"/>
      <c r="E126" s="312" t="s">
        <v>54</v>
      </c>
      <c r="F126" s="298"/>
      <c r="G126" s="258"/>
      <c r="H126" s="259"/>
      <c r="I126" s="260">
        <v>0</v>
      </c>
      <c r="J126" s="264">
        <v>150</v>
      </c>
      <c r="K126" s="265">
        <f>I126+J126</f>
        <v>150</v>
      </c>
      <c r="L126" s="264"/>
      <c r="M126" s="275">
        <f>K126+L126</f>
        <v>150</v>
      </c>
      <c r="N126" s="264"/>
      <c r="O126" s="275">
        <v>150</v>
      </c>
      <c r="P126" s="264"/>
      <c r="Q126" s="275">
        <v>150</v>
      </c>
      <c r="R126" s="264">
        <v>2200</v>
      </c>
      <c r="S126" s="275">
        <f>SUM(S124:S125)</f>
        <v>2350</v>
      </c>
    </row>
    <row r="127" spans="1:19" ht="16.5" customHeight="1">
      <c r="A127" s="111"/>
      <c r="B127" s="112"/>
      <c r="C127" s="62">
        <v>6351</v>
      </c>
      <c r="D127" s="425" t="s">
        <v>99</v>
      </c>
      <c r="E127" s="313" t="s">
        <v>34</v>
      </c>
      <c r="F127" s="170"/>
      <c r="G127" s="171"/>
      <c r="H127" s="172"/>
      <c r="I127" s="173">
        <v>10000</v>
      </c>
      <c r="J127" s="118">
        <v>-5410</v>
      </c>
      <c r="K127" s="245">
        <f>I127+J127</f>
        <v>4590</v>
      </c>
      <c r="L127" s="118">
        <v>406.5</v>
      </c>
      <c r="M127" s="274">
        <f>K127+L127</f>
        <v>4996.5</v>
      </c>
      <c r="N127" s="118"/>
      <c r="O127" s="274">
        <f>M127+N127</f>
        <v>4996.5</v>
      </c>
      <c r="P127" s="118"/>
      <c r="Q127" s="274">
        <f>O127+P127</f>
        <v>4996.5</v>
      </c>
      <c r="R127" s="118">
        <v>-2200</v>
      </c>
      <c r="S127" s="274">
        <f>Q127+R127</f>
        <v>2796.5</v>
      </c>
    </row>
    <row r="128" spans="1:19" ht="12.75" customHeight="1">
      <c r="A128" s="253"/>
      <c r="B128" s="254"/>
      <c r="C128" s="62">
        <v>6351</v>
      </c>
      <c r="D128" s="344" t="s">
        <v>86</v>
      </c>
      <c r="E128" s="313" t="s">
        <v>85</v>
      </c>
      <c r="F128" s="170"/>
      <c r="G128" s="171"/>
      <c r="H128" s="255"/>
      <c r="I128" s="256">
        <v>0</v>
      </c>
      <c r="J128" s="266">
        <v>1200</v>
      </c>
      <c r="K128" s="245">
        <f>I128+J128</f>
        <v>1200</v>
      </c>
      <c r="L128" s="266">
        <v>306.5</v>
      </c>
      <c r="M128" s="274">
        <f>K128+L128</f>
        <v>1506.5</v>
      </c>
      <c r="N128" s="266"/>
      <c r="O128" s="274">
        <f>M128+N128</f>
        <v>1506.5</v>
      </c>
      <c r="P128" s="266"/>
      <c r="Q128" s="274">
        <f>O128+P128</f>
        <v>1506.5</v>
      </c>
      <c r="R128" s="266"/>
      <c r="S128" s="274">
        <f>Q128+R128</f>
        <v>1506.5</v>
      </c>
    </row>
    <row r="129" spans="1:19" ht="12.75" customHeight="1" thickBot="1">
      <c r="A129" s="120"/>
      <c r="B129" s="119"/>
      <c r="C129" s="81">
        <v>6351</v>
      </c>
      <c r="D129" s="457"/>
      <c r="E129" s="282" t="s">
        <v>27</v>
      </c>
      <c r="F129" s="12"/>
      <c r="G129" s="121"/>
      <c r="H129" s="174"/>
      <c r="I129" s="141">
        <v>10000</v>
      </c>
      <c r="J129" s="125">
        <v>-4210</v>
      </c>
      <c r="K129" s="243">
        <f>I129+J129</f>
        <v>5790</v>
      </c>
      <c r="L129" s="125">
        <v>713</v>
      </c>
      <c r="M129" s="243">
        <f>K129+L129</f>
        <v>6503</v>
      </c>
      <c r="N129" s="125"/>
      <c r="O129" s="275">
        <f>M129+N129</f>
        <v>6503</v>
      </c>
      <c r="P129" s="125"/>
      <c r="Q129" s="275">
        <f>O129+P129</f>
        <v>6503</v>
      </c>
      <c r="R129" s="125">
        <v>-2200</v>
      </c>
      <c r="S129" s="275">
        <f>Q129+R129</f>
        <v>4303</v>
      </c>
    </row>
    <row r="130" spans="1:19" ht="24.75" customHeight="1">
      <c r="A130" s="126">
        <v>118</v>
      </c>
      <c r="B130" s="126">
        <v>3123</v>
      </c>
      <c r="C130" s="127"/>
      <c r="D130" s="459"/>
      <c r="E130" s="305" t="s">
        <v>78</v>
      </c>
      <c r="F130" s="297"/>
      <c r="G130" s="156"/>
      <c r="H130" s="157"/>
      <c r="I130" s="158"/>
      <c r="J130" s="159"/>
      <c r="K130" s="248"/>
      <c r="L130" s="271"/>
      <c r="M130" s="268"/>
      <c r="N130" s="271"/>
      <c r="O130" s="268"/>
      <c r="P130" s="271"/>
      <c r="Q130" s="268"/>
      <c r="R130" s="271"/>
      <c r="S130" s="268"/>
    </row>
    <row r="131" spans="1:19" ht="16.5" customHeight="1">
      <c r="A131" s="112"/>
      <c r="B131" s="111"/>
      <c r="C131" s="62">
        <v>6351</v>
      </c>
      <c r="D131" s="287" t="s">
        <v>77</v>
      </c>
      <c r="E131" s="306" t="s">
        <v>79</v>
      </c>
      <c r="F131" s="113"/>
      <c r="G131" s="114"/>
      <c r="H131" s="115"/>
      <c r="I131" s="173">
        <v>0</v>
      </c>
      <c r="J131" s="160">
        <v>1300</v>
      </c>
      <c r="K131" s="232">
        <f>I131+J131</f>
        <v>1300</v>
      </c>
      <c r="L131" s="118"/>
      <c r="M131" s="274">
        <f>K131+L131</f>
        <v>1300</v>
      </c>
      <c r="N131" s="118"/>
      <c r="O131" s="274">
        <f>M131+N131</f>
        <v>1300</v>
      </c>
      <c r="P131" s="118"/>
      <c r="Q131" s="274">
        <f>O131+P131</f>
        <v>1300</v>
      </c>
      <c r="R131" s="118"/>
      <c r="S131" s="274">
        <f>Q131+R131</f>
        <v>1300</v>
      </c>
    </row>
    <row r="132" spans="1:70" ht="16.5" customHeight="1">
      <c r="A132" s="254"/>
      <c r="B132" s="253"/>
      <c r="C132" s="348">
        <v>6351</v>
      </c>
      <c r="D132" s="425" t="s">
        <v>113</v>
      </c>
      <c r="E132" s="330" t="s">
        <v>112</v>
      </c>
      <c r="F132" s="226"/>
      <c r="G132" s="349"/>
      <c r="H132" s="350"/>
      <c r="I132" s="225">
        <v>0</v>
      </c>
      <c r="J132" s="352"/>
      <c r="K132" s="232"/>
      <c r="L132" s="270"/>
      <c r="M132" s="274"/>
      <c r="N132" s="270">
        <v>5347</v>
      </c>
      <c r="O132" s="274">
        <f>M132+N132</f>
        <v>5347</v>
      </c>
      <c r="P132" s="270"/>
      <c r="Q132" s="274">
        <f>O132+P132</f>
        <v>5347</v>
      </c>
      <c r="R132" s="270"/>
      <c r="S132" s="274">
        <f>Q132+R132</f>
        <v>5347</v>
      </c>
      <c r="T132" s="17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</row>
    <row r="133" spans="1:19" ht="13.5" customHeight="1" thickBot="1">
      <c r="A133" s="120"/>
      <c r="B133" s="119"/>
      <c r="C133" s="70">
        <v>6351</v>
      </c>
      <c r="D133" s="458"/>
      <c r="E133" s="308" t="s">
        <v>27</v>
      </c>
      <c r="F133" s="12"/>
      <c r="G133" s="121"/>
      <c r="H133" s="161"/>
      <c r="I133" s="162">
        <v>0</v>
      </c>
      <c r="J133" s="163">
        <v>1300</v>
      </c>
      <c r="K133" s="243">
        <f>I133+J133</f>
        <v>1300</v>
      </c>
      <c r="L133" s="272"/>
      <c r="M133" s="351">
        <f>K133+L133</f>
        <v>1300</v>
      </c>
      <c r="N133" s="272">
        <v>5347</v>
      </c>
      <c r="O133" s="354">
        <f>M133+N133</f>
        <v>6647</v>
      </c>
      <c r="P133" s="272"/>
      <c r="Q133" s="354">
        <f>O133+P133</f>
        <v>6647</v>
      </c>
      <c r="R133" s="272"/>
      <c r="S133" s="354">
        <f>Q133+R133</f>
        <v>6647</v>
      </c>
    </row>
    <row r="134" spans="1:19" ht="14.25" customHeight="1">
      <c r="A134" s="164">
        <v>119</v>
      </c>
      <c r="B134" s="164">
        <v>3123</v>
      </c>
      <c r="C134" s="96"/>
      <c r="D134" s="456"/>
      <c r="E134" s="281" t="s">
        <v>128</v>
      </c>
      <c r="F134" s="165"/>
      <c r="G134" s="166"/>
      <c r="H134" s="167"/>
      <c r="I134" s="168"/>
      <c r="J134" s="169"/>
      <c r="K134" s="249"/>
      <c r="L134" s="273"/>
      <c r="M134" s="250"/>
      <c r="N134" s="273"/>
      <c r="O134" s="250"/>
      <c r="P134" s="273"/>
      <c r="Q134" s="250"/>
      <c r="R134" s="273"/>
      <c r="S134" s="250"/>
    </row>
    <row r="135" spans="1:19" ht="12.75" customHeight="1">
      <c r="A135" s="111"/>
      <c r="B135" s="112"/>
      <c r="C135" s="62">
        <v>6351</v>
      </c>
      <c r="D135" s="287" t="s">
        <v>158</v>
      </c>
      <c r="E135" s="313" t="s">
        <v>129</v>
      </c>
      <c r="F135" s="170"/>
      <c r="G135" s="171"/>
      <c r="H135" s="172"/>
      <c r="I135" s="173"/>
      <c r="J135" s="117"/>
      <c r="K135" s="232"/>
      <c r="L135" s="118"/>
      <c r="M135" s="274"/>
      <c r="N135" s="118"/>
      <c r="O135" s="274"/>
      <c r="P135" s="118">
        <v>2200</v>
      </c>
      <c r="Q135" s="274">
        <f>O135+P135</f>
        <v>2200</v>
      </c>
      <c r="R135" s="118"/>
      <c r="S135" s="274">
        <f>Q135+R135</f>
        <v>2200</v>
      </c>
    </row>
    <row r="136" spans="1:19" ht="12.75" customHeight="1" thickBot="1">
      <c r="A136" s="120"/>
      <c r="B136" s="119"/>
      <c r="C136" s="81">
        <v>6351</v>
      </c>
      <c r="D136" s="457"/>
      <c r="E136" s="282" t="s">
        <v>27</v>
      </c>
      <c r="F136" s="12"/>
      <c r="G136" s="121"/>
      <c r="H136" s="174"/>
      <c r="I136" s="141"/>
      <c r="J136" s="124"/>
      <c r="K136" s="66"/>
      <c r="L136" s="125"/>
      <c r="M136" s="243"/>
      <c r="N136" s="125"/>
      <c r="O136" s="243"/>
      <c r="P136" s="125">
        <v>2200</v>
      </c>
      <c r="Q136" s="354">
        <f>O136+P136</f>
        <v>2200</v>
      </c>
      <c r="R136" s="125"/>
      <c r="S136" s="354">
        <f>Q136+R136</f>
        <v>2200</v>
      </c>
    </row>
    <row r="137" spans="1:19" ht="26.25" customHeight="1">
      <c r="A137" s="164">
        <v>122</v>
      </c>
      <c r="B137" s="164">
        <v>3123</v>
      </c>
      <c r="C137" s="96"/>
      <c r="D137" s="456"/>
      <c r="E137" s="311" t="s">
        <v>184</v>
      </c>
      <c r="F137" s="165"/>
      <c r="G137" s="166"/>
      <c r="H137" s="167"/>
      <c r="I137" s="168"/>
      <c r="J137" s="263"/>
      <c r="K137" s="267"/>
      <c r="L137" s="263"/>
      <c r="M137" s="250"/>
      <c r="N137" s="273"/>
      <c r="O137" s="250"/>
      <c r="P137" s="273"/>
      <c r="Q137" s="250"/>
      <c r="R137" s="273"/>
      <c r="S137" s="250"/>
    </row>
    <row r="138" spans="1:19" ht="12.75" customHeight="1">
      <c r="A138" s="111"/>
      <c r="B138" s="112"/>
      <c r="C138" s="62">
        <v>5331</v>
      </c>
      <c r="D138" s="425" t="s">
        <v>193</v>
      </c>
      <c r="E138" s="313" t="s">
        <v>185</v>
      </c>
      <c r="F138" s="170"/>
      <c r="G138" s="171"/>
      <c r="H138" s="172"/>
      <c r="I138" s="173"/>
      <c r="J138" s="118"/>
      <c r="K138" s="232"/>
      <c r="L138" s="118"/>
      <c r="M138" s="274"/>
      <c r="N138" s="118"/>
      <c r="O138" s="274"/>
      <c r="P138" s="118"/>
      <c r="Q138" s="274"/>
      <c r="R138" s="118">
        <v>580</v>
      </c>
      <c r="S138" s="274">
        <f>Q138+R138</f>
        <v>580</v>
      </c>
    </row>
    <row r="139" spans="1:19" ht="12.75" customHeight="1" thickBot="1">
      <c r="A139" s="120"/>
      <c r="B139" s="119"/>
      <c r="C139" s="81">
        <v>5331</v>
      </c>
      <c r="D139" s="457"/>
      <c r="E139" s="303" t="s">
        <v>54</v>
      </c>
      <c r="F139" s="12"/>
      <c r="G139" s="121"/>
      <c r="H139" s="174"/>
      <c r="I139" s="141"/>
      <c r="J139" s="125"/>
      <c r="K139" s="75"/>
      <c r="L139" s="125"/>
      <c r="M139" s="243"/>
      <c r="N139" s="125"/>
      <c r="O139" s="243"/>
      <c r="P139" s="125"/>
      <c r="Q139" s="243"/>
      <c r="R139" s="125">
        <v>580</v>
      </c>
      <c r="S139" s="354">
        <f>Q139+R139</f>
        <v>580</v>
      </c>
    </row>
    <row r="140" spans="1:19" ht="26.25" customHeight="1">
      <c r="A140" s="164">
        <v>123</v>
      </c>
      <c r="B140" s="164">
        <v>3124</v>
      </c>
      <c r="C140" s="96"/>
      <c r="D140" s="456"/>
      <c r="E140" s="311" t="s">
        <v>68</v>
      </c>
      <c r="F140" s="165"/>
      <c r="G140" s="166"/>
      <c r="H140" s="167"/>
      <c r="I140" s="168"/>
      <c r="J140" s="263"/>
      <c r="K140" s="267"/>
      <c r="L140" s="263"/>
      <c r="M140" s="250"/>
      <c r="N140" s="273"/>
      <c r="O140" s="250"/>
      <c r="P140" s="273"/>
      <c r="Q140" s="250"/>
      <c r="R140" s="273"/>
      <c r="S140" s="250"/>
    </row>
    <row r="141" spans="1:19" ht="12.75" customHeight="1">
      <c r="A141" s="111"/>
      <c r="B141" s="112"/>
      <c r="C141" s="62">
        <v>5331</v>
      </c>
      <c r="D141" s="287" t="s">
        <v>67</v>
      </c>
      <c r="E141" s="313" t="s">
        <v>66</v>
      </c>
      <c r="F141" s="170"/>
      <c r="G141" s="171"/>
      <c r="H141" s="172"/>
      <c r="I141" s="173">
        <v>0</v>
      </c>
      <c r="J141" s="118">
        <v>187</v>
      </c>
      <c r="K141" s="232">
        <f>I141+J141</f>
        <v>187</v>
      </c>
      <c r="L141" s="118"/>
      <c r="M141" s="274">
        <f>K141+L141</f>
        <v>187</v>
      </c>
      <c r="N141" s="118"/>
      <c r="O141" s="274">
        <f>M141+N141</f>
        <v>187</v>
      </c>
      <c r="P141" s="118"/>
      <c r="Q141" s="274">
        <f>O141+P141</f>
        <v>187</v>
      </c>
      <c r="R141" s="118"/>
      <c r="S141" s="274">
        <f>Q141+R141</f>
        <v>187</v>
      </c>
    </row>
    <row r="142" spans="1:19" ht="12.75" customHeight="1">
      <c r="A142" s="253"/>
      <c r="B142" s="254"/>
      <c r="C142" s="355">
        <v>6351</v>
      </c>
      <c r="D142" s="425" t="s">
        <v>175</v>
      </c>
      <c r="E142" s="407" t="s">
        <v>146</v>
      </c>
      <c r="F142" s="408"/>
      <c r="G142" s="409"/>
      <c r="H142" s="255"/>
      <c r="I142" s="256"/>
      <c r="J142" s="266"/>
      <c r="K142" s="392"/>
      <c r="L142" s="266"/>
      <c r="M142" s="356"/>
      <c r="N142" s="266"/>
      <c r="O142" s="356"/>
      <c r="P142" s="266">
        <v>1300</v>
      </c>
      <c r="Q142" s="274">
        <f>O142+P142</f>
        <v>1300</v>
      </c>
      <c r="R142" s="266"/>
      <c r="S142" s="274">
        <f>Q142+R142</f>
        <v>1300</v>
      </c>
    </row>
    <row r="143" spans="1:19" ht="12.75" customHeight="1">
      <c r="A143" s="111"/>
      <c r="B143" s="112"/>
      <c r="C143" s="257">
        <v>5331</v>
      </c>
      <c r="D143" s="287"/>
      <c r="E143" s="360" t="s">
        <v>54</v>
      </c>
      <c r="F143" s="9"/>
      <c r="G143" s="395"/>
      <c r="H143" s="172"/>
      <c r="I143" s="390">
        <v>0</v>
      </c>
      <c r="J143" s="391">
        <v>187</v>
      </c>
      <c r="K143" s="66">
        <f>I143+J143</f>
        <v>187</v>
      </c>
      <c r="L143" s="391"/>
      <c r="M143" s="241">
        <f>K143+L143</f>
        <v>187</v>
      </c>
      <c r="N143" s="391"/>
      <c r="O143" s="241">
        <f>M143+N143</f>
        <v>187</v>
      </c>
      <c r="P143" s="391"/>
      <c r="Q143" s="241">
        <f>O143+P143</f>
        <v>187</v>
      </c>
      <c r="R143" s="391"/>
      <c r="S143" s="241">
        <f>Q143+R143</f>
        <v>187</v>
      </c>
    </row>
    <row r="144" spans="1:19" ht="13.5" customHeight="1" thickBot="1">
      <c r="A144" s="410"/>
      <c r="B144" s="411"/>
      <c r="C144" s="81">
        <v>6351</v>
      </c>
      <c r="D144" s="457"/>
      <c r="E144" s="282" t="s">
        <v>27</v>
      </c>
      <c r="F144" s="12"/>
      <c r="G144" s="121"/>
      <c r="H144" s="161"/>
      <c r="I144" s="162"/>
      <c r="J144" s="163"/>
      <c r="K144" s="92"/>
      <c r="L144" s="272"/>
      <c r="M144" s="351"/>
      <c r="N144" s="272"/>
      <c r="O144" s="394"/>
      <c r="P144" s="272">
        <v>1300</v>
      </c>
      <c r="Q144" s="394">
        <f>O144+P144</f>
        <v>1300</v>
      </c>
      <c r="R144" s="272"/>
      <c r="S144" s="394">
        <f>Q144+R144</f>
        <v>1300</v>
      </c>
    </row>
    <row r="145" spans="1:19" ht="14.25" customHeight="1">
      <c r="A145" s="164">
        <v>127</v>
      </c>
      <c r="B145" s="164">
        <v>4322</v>
      </c>
      <c r="C145" s="96"/>
      <c r="D145" s="456"/>
      <c r="E145" s="311" t="s">
        <v>144</v>
      </c>
      <c r="F145" s="165"/>
      <c r="G145" s="166"/>
      <c r="H145" s="167"/>
      <c r="I145" s="168"/>
      <c r="J145" s="263"/>
      <c r="K145" s="267"/>
      <c r="L145" s="263"/>
      <c r="M145" s="250"/>
      <c r="N145" s="273"/>
      <c r="O145" s="250"/>
      <c r="P145" s="273"/>
      <c r="Q145" s="250"/>
      <c r="R145" s="273"/>
      <c r="S145" s="250"/>
    </row>
    <row r="146" spans="1:19" ht="12.75" customHeight="1">
      <c r="A146" s="111"/>
      <c r="B146" s="112"/>
      <c r="C146" s="62">
        <v>5331</v>
      </c>
      <c r="D146" s="425" t="s">
        <v>176</v>
      </c>
      <c r="E146" s="313" t="s">
        <v>143</v>
      </c>
      <c r="F146" s="170"/>
      <c r="G146" s="171"/>
      <c r="H146" s="172"/>
      <c r="I146" s="173"/>
      <c r="J146" s="118"/>
      <c r="K146" s="232"/>
      <c r="L146" s="118"/>
      <c r="M146" s="274"/>
      <c r="N146" s="118"/>
      <c r="O146" s="274"/>
      <c r="P146" s="118">
        <v>2300</v>
      </c>
      <c r="Q146" s="274">
        <f>O146+P146</f>
        <v>2300</v>
      </c>
      <c r="R146" s="118"/>
      <c r="S146" s="274">
        <f>Q146+R146</f>
        <v>2300</v>
      </c>
    </row>
    <row r="147" spans="1:19" ht="12.75" customHeight="1" thickBot="1">
      <c r="A147" s="120"/>
      <c r="B147" s="119"/>
      <c r="C147" s="81">
        <v>5331</v>
      </c>
      <c r="D147" s="457"/>
      <c r="E147" s="303" t="s">
        <v>54</v>
      </c>
      <c r="F147" s="12"/>
      <c r="G147" s="121"/>
      <c r="H147" s="174"/>
      <c r="I147" s="141"/>
      <c r="J147" s="125"/>
      <c r="K147" s="75"/>
      <c r="L147" s="125"/>
      <c r="M147" s="243"/>
      <c r="N147" s="125"/>
      <c r="O147" s="243"/>
      <c r="P147" s="125">
        <v>2300</v>
      </c>
      <c r="Q147" s="243">
        <f>O147+P147</f>
        <v>2300</v>
      </c>
      <c r="R147" s="125"/>
      <c r="S147" s="243">
        <f>Q147+R147</f>
        <v>2300</v>
      </c>
    </row>
    <row r="148" spans="1:19" ht="24" customHeight="1">
      <c r="A148" s="164">
        <v>131</v>
      </c>
      <c r="B148" s="164">
        <v>3114</v>
      </c>
      <c r="C148" s="96"/>
      <c r="D148" s="456"/>
      <c r="E148" s="311" t="s">
        <v>188</v>
      </c>
      <c r="F148" s="165"/>
      <c r="G148" s="166"/>
      <c r="H148" s="167"/>
      <c r="I148" s="168"/>
      <c r="J148" s="263"/>
      <c r="K148" s="267"/>
      <c r="L148" s="263"/>
      <c r="M148" s="250"/>
      <c r="N148" s="273"/>
      <c r="O148" s="250"/>
      <c r="P148" s="273"/>
      <c r="Q148" s="250"/>
      <c r="R148" s="273"/>
      <c r="S148" s="250"/>
    </row>
    <row r="149" spans="1:19" ht="12.75" customHeight="1">
      <c r="A149" s="111"/>
      <c r="B149" s="112"/>
      <c r="C149" s="62">
        <v>5331</v>
      </c>
      <c r="D149" s="425" t="s">
        <v>194</v>
      </c>
      <c r="E149" s="313" t="s">
        <v>189</v>
      </c>
      <c r="F149" s="170"/>
      <c r="G149" s="171"/>
      <c r="H149" s="172"/>
      <c r="I149" s="173"/>
      <c r="J149" s="118"/>
      <c r="K149" s="232"/>
      <c r="L149" s="118"/>
      <c r="M149" s="274"/>
      <c r="N149" s="118"/>
      <c r="O149" s="274"/>
      <c r="P149" s="118"/>
      <c r="Q149" s="274"/>
      <c r="R149" s="118">
        <v>100</v>
      </c>
      <c r="S149" s="274">
        <f>Q149+R149</f>
        <v>100</v>
      </c>
    </row>
    <row r="150" spans="1:19" ht="12.75" customHeight="1" thickBot="1">
      <c r="A150" s="120"/>
      <c r="B150" s="119"/>
      <c r="C150" s="81">
        <v>5331</v>
      </c>
      <c r="D150" s="457"/>
      <c r="E150" s="303" t="s">
        <v>54</v>
      </c>
      <c r="F150" s="12"/>
      <c r="G150" s="121"/>
      <c r="H150" s="174"/>
      <c r="I150" s="141"/>
      <c r="J150" s="125"/>
      <c r="K150" s="75"/>
      <c r="L150" s="125"/>
      <c r="M150" s="243"/>
      <c r="N150" s="125"/>
      <c r="O150" s="243"/>
      <c r="P150" s="125"/>
      <c r="Q150" s="243"/>
      <c r="R150" s="125">
        <v>100</v>
      </c>
      <c r="S150" s="354">
        <f>Q150+R150</f>
        <v>100</v>
      </c>
    </row>
    <row r="151" spans="1:19" ht="13.5" customHeight="1">
      <c r="A151" s="164">
        <v>147</v>
      </c>
      <c r="B151" s="164">
        <v>3123</v>
      </c>
      <c r="C151" s="96"/>
      <c r="D151" s="456"/>
      <c r="E151" s="281" t="s">
        <v>87</v>
      </c>
      <c r="F151" s="165"/>
      <c r="G151" s="166"/>
      <c r="H151" s="167"/>
      <c r="I151" s="168"/>
      <c r="J151" s="169"/>
      <c r="K151" s="249"/>
      <c r="L151" s="273"/>
      <c r="M151" s="250"/>
      <c r="N151" s="273"/>
      <c r="O151" s="250"/>
      <c r="P151" s="273"/>
      <c r="Q151" s="250"/>
      <c r="R151" s="273"/>
      <c r="S151" s="250"/>
    </row>
    <row r="152" spans="1:19" ht="12.75" customHeight="1">
      <c r="A152" s="111"/>
      <c r="B152" s="112"/>
      <c r="C152" s="62">
        <v>6351</v>
      </c>
      <c r="D152" s="425" t="s">
        <v>94</v>
      </c>
      <c r="E152" s="313" t="s">
        <v>97</v>
      </c>
      <c r="F152" s="170"/>
      <c r="G152" s="171"/>
      <c r="H152" s="172"/>
      <c r="I152" s="173">
        <v>0</v>
      </c>
      <c r="J152" s="117">
        <v>200</v>
      </c>
      <c r="K152" s="232">
        <f>I152+J152</f>
        <v>200</v>
      </c>
      <c r="L152" s="118"/>
      <c r="M152" s="274">
        <f>K152+L152</f>
        <v>200</v>
      </c>
      <c r="N152" s="118"/>
      <c r="O152" s="274">
        <f>M152+N152</f>
        <v>200</v>
      </c>
      <c r="P152" s="118"/>
      <c r="Q152" s="274">
        <f>O152+P152</f>
        <v>200</v>
      </c>
      <c r="R152" s="118"/>
      <c r="S152" s="274">
        <f>Q152+R152</f>
        <v>200</v>
      </c>
    </row>
    <row r="153" spans="1:19" ht="12.75" customHeight="1">
      <c r="A153" s="253"/>
      <c r="B153" s="254"/>
      <c r="C153" s="62">
        <v>6351</v>
      </c>
      <c r="D153" s="425" t="s">
        <v>177</v>
      </c>
      <c r="E153" s="313" t="s">
        <v>147</v>
      </c>
      <c r="F153" s="408"/>
      <c r="G153" s="409"/>
      <c r="H153" s="255"/>
      <c r="I153" s="256"/>
      <c r="J153" s="412"/>
      <c r="K153" s="232"/>
      <c r="L153" s="266"/>
      <c r="M153" s="274"/>
      <c r="N153" s="266"/>
      <c r="O153" s="274"/>
      <c r="P153" s="266">
        <v>420</v>
      </c>
      <c r="Q153" s="274">
        <f>O153+P153</f>
        <v>420</v>
      </c>
      <c r="R153" s="266"/>
      <c r="S153" s="274">
        <f>Q153+R153</f>
        <v>420</v>
      </c>
    </row>
    <row r="154" spans="1:19" ht="12.75" customHeight="1" thickBot="1">
      <c r="A154" s="120"/>
      <c r="B154" s="119"/>
      <c r="C154" s="81">
        <v>6351</v>
      </c>
      <c r="D154" s="457"/>
      <c r="E154" s="282" t="s">
        <v>27</v>
      </c>
      <c r="F154" s="12"/>
      <c r="G154" s="121"/>
      <c r="H154" s="174"/>
      <c r="I154" s="141">
        <v>0</v>
      </c>
      <c r="J154" s="124">
        <v>200</v>
      </c>
      <c r="K154" s="75">
        <f>I154+J154</f>
        <v>200</v>
      </c>
      <c r="L154" s="125"/>
      <c r="M154" s="354">
        <f>K154+L154</f>
        <v>200</v>
      </c>
      <c r="N154" s="125"/>
      <c r="O154" s="354">
        <f>M154+N154</f>
        <v>200</v>
      </c>
      <c r="P154" s="125">
        <v>420</v>
      </c>
      <c r="Q154" s="354">
        <f>O154+P154</f>
        <v>620</v>
      </c>
      <c r="R154" s="125"/>
      <c r="S154" s="354">
        <f>Q154+R154</f>
        <v>620</v>
      </c>
    </row>
    <row r="155" spans="1:19" ht="27.75" customHeight="1">
      <c r="A155" s="164">
        <v>150</v>
      </c>
      <c r="B155" s="164">
        <v>3123</v>
      </c>
      <c r="C155" s="96"/>
      <c r="D155" s="95"/>
      <c r="E155" s="281" t="s">
        <v>148</v>
      </c>
      <c r="F155" s="165"/>
      <c r="G155" s="166"/>
      <c r="H155" s="167"/>
      <c r="I155" s="168"/>
      <c r="J155" s="169"/>
      <c r="K155" s="249"/>
      <c r="L155" s="273"/>
      <c r="M155" s="250"/>
      <c r="N155" s="273"/>
      <c r="O155" s="250"/>
      <c r="P155" s="273"/>
      <c r="Q155" s="250"/>
      <c r="R155" s="273"/>
      <c r="S155" s="250"/>
    </row>
    <row r="156" spans="1:19" ht="12.75" customHeight="1">
      <c r="A156" s="111"/>
      <c r="B156" s="112"/>
      <c r="C156" s="62">
        <v>6351</v>
      </c>
      <c r="D156" s="425" t="s">
        <v>178</v>
      </c>
      <c r="E156" s="313" t="s">
        <v>149</v>
      </c>
      <c r="F156" s="170"/>
      <c r="G156" s="171"/>
      <c r="H156" s="172"/>
      <c r="I156" s="173"/>
      <c r="J156" s="117"/>
      <c r="K156" s="232"/>
      <c r="L156" s="118"/>
      <c r="M156" s="274"/>
      <c r="N156" s="118"/>
      <c r="O156" s="274"/>
      <c r="P156" s="118">
        <v>300</v>
      </c>
      <c r="Q156" s="274">
        <f>O156+P156</f>
        <v>300</v>
      </c>
      <c r="R156" s="118"/>
      <c r="S156" s="274">
        <f>Q156+R156</f>
        <v>300</v>
      </c>
    </row>
    <row r="157" spans="1:19" ht="12.75" customHeight="1" thickBot="1">
      <c r="A157" s="120"/>
      <c r="B157" s="119"/>
      <c r="C157" s="81">
        <v>6351</v>
      </c>
      <c r="D157" s="80"/>
      <c r="E157" s="282" t="s">
        <v>27</v>
      </c>
      <c r="F157" s="12"/>
      <c r="G157" s="121"/>
      <c r="H157" s="174"/>
      <c r="I157" s="141"/>
      <c r="J157" s="124"/>
      <c r="K157" s="66"/>
      <c r="L157" s="125"/>
      <c r="M157" s="275"/>
      <c r="N157" s="125"/>
      <c r="O157" s="275"/>
      <c r="P157" s="125">
        <v>300</v>
      </c>
      <c r="Q157" s="275">
        <f>O157+P157</f>
        <v>300</v>
      </c>
      <c r="R157" s="125"/>
      <c r="S157" s="275">
        <f>Q157+R157</f>
        <v>300</v>
      </c>
    </row>
    <row r="158" spans="1:19" ht="17.25" customHeight="1" thickBot="1">
      <c r="A158" s="283"/>
      <c r="B158" s="280"/>
      <c r="C158" s="284"/>
      <c r="D158" s="280"/>
      <c r="E158" s="279" t="s">
        <v>35</v>
      </c>
      <c r="F158" s="175"/>
      <c r="G158" s="176"/>
      <c r="H158" s="177"/>
      <c r="I158" s="178">
        <f>I39+I48+I51+I53+I59+I74+I86+I119+I129</f>
        <v>63000</v>
      </c>
      <c r="J158" s="179">
        <f>J43+J69+J91+J100+J104+J107+J126+J129+J143+J154+J133</f>
        <v>0</v>
      </c>
      <c r="K158" s="251">
        <f>I158+J158</f>
        <v>63000</v>
      </c>
      <c r="L158" s="252">
        <f>L64+L83+L119+L129</f>
        <v>5483.5</v>
      </c>
      <c r="M158" s="285">
        <f>K158+L158</f>
        <v>68483.5</v>
      </c>
      <c r="N158" s="252">
        <f>N133</f>
        <v>5347</v>
      </c>
      <c r="O158" s="285">
        <f>M158+N158</f>
        <v>73830.5</v>
      </c>
      <c r="P158" s="252">
        <f>P32+P33+P36+P43+P47+P56+P63+P69+P70+P74+P77+P80+P86+P91+P94+P104+P112+P116+P122+P136+P144+P147+P154+P157+P113</f>
        <v>30590</v>
      </c>
      <c r="Q158" s="285">
        <f>O158+P158</f>
        <v>104420.5</v>
      </c>
      <c r="R158" s="252">
        <f>R97+R126+R129+R139+R150+R74</f>
        <v>2152</v>
      </c>
      <c r="S158" s="285">
        <f>Q158+R158</f>
        <v>106572.5</v>
      </c>
    </row>
    <row r="159" spans="1:19" ht="12.75" customHeight="1">
      <c r="A159" s="180"/>
      <c r="B159" s="181"/>
      <c r="C159" s="181"/>
      <c r="D159" s="181"/>
      <c r="E159" s="181"/>
      <c r="F159" s="181"/>
      <c r="G159" s="181"/>
      <c r="H159" s="181"/>
      <c r="I159" s="182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</row>
    <row r="160" spans="1:19" ht="18" customHeight="1" thickBot="1">
      <c r="A160" s="6" t="s">
        <v>36</v>
      </c>
      <c r="B160" s="6"/>
      <c r="C160" s="6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</row>
    <row r="161" spans="1:19" ht="18" customHeight="1" thickBot="1">
      <c r="A161" s="185" t="s">
        <v>37</v>
      </c>
      <c r="B161" s="186"/>
      <c r="C161" s="187"/>
      <c r="D161" s="188"/>
      <c r="E161" s="189"/>
      <c r="F161" s="190"/>
      <c r="G161" s="191"/>
      <c r="H161" s="192"/>
      <c r="I161" s="194" t="s">
        <v>38</v>
      </c>
      <c r="J161" s="315" t="s">
        <v>39</v>
      </c>
      <c r="K161" s="194" t="s">
        <v>40</v>
      </c>
      <c r="L161" s="193" t="s">
        <v>39</v>
      </c>
      <c r="M161" s="194" t="s">
        <v>40</v>
      </c>
      <c r="N161" s="193" t="s">
        <v>39</v>
      </c>
      <c r="O161" s="194" t="s">
        <v>40</v>
      </c>
      <c r="P161" s="193" t="s">
        <v>39</v>
      </c>
      <c r="Q161" s="194" t="s">
        <v>40</v>
      </c>
      <c r="R161" s="193" t="s">
        <v>39</v>
      </c>
      <c r="S161" s="194" t="s">
        <v>40</v>
      </c>
    </row>
    <row r="162" spans="1:19" ht="18" customHeight="1">
      <c r="A162" s="135" t="s">
        <v>41</v>
      </c>
      <c r="B162" s="227"/>
      <c r="C162" s="326">
        <v>5331</v>
      </c>
      <c r="D162" s="326"/>
      <c r="E162" s="226" t="s">
        <v>53</v>
      </c>
      <c r="F162" s="228"/>
      <c r="G162" s="229"/>
      <c r="H162" s="198"/>
      <c r="I162" s="321">
        <v>0</v>
      </c>
      <c r="J162" s="316">
        <f>J43+J69+J126+J143</f>
        <v>957</v>
      </c>
      <c r="K162" s="231">
        <f>SUM(I162:J162)</f>
        <v>957</v>
      </c>
      <c r="L162" s="230">
        <v>0</v>
      </c>
      <c r="M162" s="231">
        <f>SUM(K162:L162)</f>
        <v>957</v>
      </c>
      <c r="N162" s="230">
        <v>0</v>
      </c>
      <c r="O162" s="231">
        <f>SUM(M162:N162)</f>
        <v>957</v>
      </c>
      <c r="P162" s="230">
        <f>P32+P36+P43+P47+P63+P69+P80+P112+P116+P122+P147</f>
        <v>14120</v>
      </c>
      <c r="Q162" s="231">
        <f>SUM(O162:P162)</f>
        <v>15077</v>
      </c>
      <c r="R162" s="230">
        <f>R125+R138+R149</f>
        <v>2880</v>
      </c>
      <c r="S162" s="231">
        <f>SUM(Q162:R162)</f>
        <v>17957</v>
      </c>
    </row>
    <row r="163" spans="1:19" ht="25.5" customHeight="1">
      <c r="A163" s="135" t="s">
        <v>41</v>
      </c>
      <c r="B163" s="227"/>
      <c r="C163" s="327">
        <v>6121</v>
      </c>
      <c r="D163" s="306"/>
      <c r="E163" s="195" t="s">
        <v>42</v>
      </c>
      <c r="F163" s="228"/>
      <c r="G163" s="229"/>
      <c r="H163" s="198"/>
      <c r="I163" s="321">
        <f>I51+I59</f>
        <v>1375</v>
      </c>
      <c r="J163" s="316">
        <v>0</v>
      </c>
      <c r="K163" s="231">
        <f>SUM(I163:J163)</f>
        <v>1375</v>
      </c>
      <c r="L163" s="230">
        <v>0</v>
      </c>
      <c r="M163" s="231">
        <f>SUM(K163:L163)</f>
        <v>1375</v>
      </c>
      <c r="N163" s="230">
        <v>0</v>
      </c>
      <c r="O163" s="231">
        <f>SUM(M163:N163)</f>
        <v>1375</v>
      </c>
      <c r="P163" s="230">
        <v>0</v>
      </c>
      <c r="Q163" s="231">
        <f>SUM(O163:P163)</f>
        <v>1375</v>
      </c>
      <c r="R163" s="230">
        <v>0</v>
      </c>
      <c r="S163" s="231">
        <f>SUM(Q163:R163)</f>
        <v>1375</v>
      </c>
    </row>
    <row r="164" spans="1:19" ht="18" customHeight="1">
      <c r="A164" s="196" t="s">
        <v>43</v>
      </c>
      <c r="B164" s="27"/>
      <c r="C164" s="327">
        <v>6130</v>
      </c>
      <c r="D164" s="306"/>
      <c r="E164" s="113" t="s">
        <v>20</v>
      </c>
      <c r="F164" s="197"/>
      <c r="G164" s="136"/>
      <c r="H164" s="198"/>
      <c r="I164" s="322">
        <f>I53</f>
        <v>1900</v>
      </c>
      <c r="J164" s="317">
        <v>0</v>
      </c>
      <c r="K164" s="231">
        <f>SUM(I164:J164)</f>
        <v>1900</v>
      </c>
      <c r="L164" s="276">
        <v>0</v>
      </c>
      <c r="M164" s="231">
        <f>SUM(K164:L164)</f>
        <v>1900</v>
      </c>
      <c r="N164" s="276">
        <v>0</v>
      </c>
      <c r="O164" s="231">
        <f>SUM(M164:N164)</f>
        <v>1900</v>
      </c>
      <c r="P164" s="276">
        <v>0</v>
      </c>
      <c r="Q164" s="231">
        <f>SUM(O164:P164)</f>
        <v>1900</v>
      </c>
      <c r="R164" s="276">
        <v>0</v>
      </c>
      <c r="S164" s="231">
        <f>SUM(Q164:R164)</f>
        <v>1900</v>
      </c>
    </row>
    <row r="165" spans="1:19" ht="18" customHeight="1">
      <c r="A165" s="26" t="s">
        <v>41</v>
      </c>
      <c r="B165" s="199"/>
      <c r="C165" s="328">
        <v>6351</v>
      </c>
      <c r="D165" s="307"/>
      <c r="E165" s="134" t="s">
        <v>44</v>
      </c>
      <c r="F165" s="197"/>
      <c r="G165" s="136"/>
      <c r="H165" s="200"/>
      <c r="I165" s="323">
        <f>I39+I48+I74+I86+I119+I129</f>
        <v>59725</v>
      </c>
      <c r="J165" s="318">
        <f>J91+J100+J104+J107+J129+J154+J133</f>
        <v>-957</v>
      </c>
      <c r="K165" s="231">
        <f>SUM(I165:J165)</f>
        <v>58768</v>
      </c>
      <c r="L165" s="278">
        <f>L64+L83+L119+L129</f>
        <v>5483.5</v>
      </c>
      <c r="M165" s="231">
        <f>SUM(K165:L165)</f>
        <v>64251.5</v>
      </c>
      <c r="N165" s="278">
        <f>N133</f>
        <v>5347</v>
      </c>
      <c r="O165" s="231">
        <f>SUM(M165:N165)</f>
        <v>69598.5</v>
      </c>
      <c r="P165" s="278">
        <f>P33+P56+P70+P74+P77+P86+P91+P94+P104+P113+P136+P144+P154+P157</f>
        <v>16470</v>
      </c>
      <c r="Q165" s="231">
        <f>SUM(O165:P165)</f>
        <v>86068.5</v>
      </c>
      <c r="R165" s="278">
        <f>R96+R127+R73</f>
        <v>-728</v>
      </c>
      <c r="S165" s="231">
        <f>SUM(Q165:R165)</f>
        <v>85340.5</v>
      </c>
    </row>
    <row r="166" spans="1:19" ht="18" customHeight="1" thickBot="1">
      <c r="A166" s="201" t="s">
        <v>43</v>
      </c>
      <c r="B166" s="202"/>
      <c r="C166" s="329">
        <v>6901</v>
      </c>
      <c r="D166" s="330"/>
      <c r="E166" s="203" t="s">
        <v>45</v>
      </c>
      <c r="F166" s="204"/>
      <c r="G166" s="205"/>
      <c r="H166" s="206"/>
      <c r="I166" s="324">
        <v>0</v>
      </c>
      <c r="J166" s="319">
        <v>0</v>
      </c>
      <c r="K166" s="231">
        <f>SUM(I166:J166)</f>
        <v>0</v>
      </c>
      <c r="L166" s="277">
        <v>1089</v>
      </c>
      <c r="M166" s="231">
        <v>1089</v>
      </c>
      <c r="N166" s="277">
        <v>31653</v>
      </c>
      <c r="O166" s="231">
        <f>SUM(M166:N166)</f>
        <v>32742</v>
      </c>
      <c r="P166" s="277">
        <v>-30590</v>
      </c>
      <c r="Q166" s="231">
        <f>SUM(O166:P166)</f>
        <v>2152</v>
      </c>
      <c r="R166" s="277">
        <v>-2152</v>
      </c>
      <c r="S166" s="231">
        <f>SUM(Q166:R166)</f>
        <v>0</v>
      </c>
    </row>
    <row r="167" spans="1:19" ht="18" customHeight="1" thickBot="1">
      <c r="A167" s="207"/>
      <c r="B167" s="189"/>
      <c r="C167" s="210"/>
      <c r="D167" s="331"/>
      <c r="E167" s="208" t="s">
        <v>46</v>
      </c>
      <c r="F167" s="209"/>
      <c r="G167" s="208"/>
      <c r="H167" s="210"/>
      <c r="I167" s="325">
        <f aca="true" t="shared" si="2" ref="I167:O167">SUM(I162:I166)</f>
        <v>63000</v>
      </c>
      <c r="J167" s="320">
        <f t="shared" si="2"/>
        <v>0</v>
      </c>
      <c r="K167" s="212">
        <f t="shared" si="2"/>
        <v>63000</v>
      </c>
      <c r="L167" s="211">
        <f t="shared" si="2"/>
        <v>6572.5</v>
      </c>
      <c r="M167" s="212">
        <f t="shared" si="2"/>
        <v>69572.5</v>
      </c>
      <c r="N167" s="211">
        <f t="shared" si="2"/>
        <v>37000</v>
      </c>
      <c r="O167" s="212">
        <f t="shared" si="2"/>
        <v>106572.5</v>
      </c>
      <c r="P167" s="211">
        <f>SUM(P162:P166)</f>
        <v>0</v>
      </c>
      <c r="Q167" s="212">
        <f>SUM(Q162:Q166)</f>
        <v>106572.5</v>
      </c>
      <c r="R167" s="211">
        <f>SUM(R162:R166)</f>
        <v>0</v>
      </c>
      <c r="S167" s="212">
        <f>SUM(S162:S166)</f>
        <v>106572.5</v>
      </c>
    </row>
    <row r="169" spans="1:8" ht="12.75">
      <c r="A169" s="6" t="s">
        <v>84</v>
      </c>
      <c r="H169" s="213"/>
    </row>
    <row r="170" ht="12.75">
      <c r="A170" s="314" t="s">
        <v>96</v>
      </c>
    </row>
    <row r="171" ht="12.75">
      <c r="A171" s="314" t="s">
        <v>187</v>
      </c>
    </row>
    <row r="173" ht="12.75">
      <c r="A173" s="6" t="s">
        <v>198</v>
      </c>
    </row>
    <row r="174" ht="12.75">
      <c r="A174" s="6" t="s">
        <v>102</v>
      </c>
    </row>
  </sheetData>
  <sheetProtection/>
  <mergeCells count="5">
    <mergeCell ref="J27:K27"/>
    <mergeCell ref="L27:M27"/>
    <mergeCell ref="N27:O27"/>
    <mergeCell ref="P27:Q27"/>
    <mergeCell ref="R27:S27"/>
  </mergeCells>
  <printOptions horizontalCentered="1"/>
  <pageMargins left="0" right="0" top="0.7874015748031497" bottom="0.7874015748031497" header="0.31496062992125984" footer="0.31496062992125984"/>
  <pageSetup horizontalDpi="300" verticalDpi="300" orientation="landscape" paperSize="9" scale="63" r:id="rId1"/>
  <headerFooter alignWithMargins="0">
    <oddFooter>&amp;Rstránka &amp;P z &amp;N</oddFooter>
  </headerFooter>
  <rowBreaks count="5" manualBreakCount="5">
    <brk id="33" max="69" man="1"/>
    <brk id="59" max="69" man="1"/>
    <brk id="86" max="69" man="1"/>
    <brk id="113" max="69" man="1"/>
    <brk id="140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2009-04-09T05:46:08Z</cp:lastPrinted>
  <dcterms:created xsi:type="dcterms:W3CDTF">2008-12-30T11:25:59Z</dcterms:created>
  <dcterms:modified xsi:type="dcterms:W3CDTF">2009-04-09T07:07:54Z</dcterms:modified>
  <cp:category/>
  <cp:version/>
  <cp:contentType/>
  <cp:contentStatus/>
</cp:coreProperties>
</file>