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<sst xmlns="http://schemas.openxmlformats.org/spreadsheetml/2006/main" count="224" uniqueCount="149">
  <si>
    <t>Limit celkem od poč. roku:</t>
  </si>
  <si>
    <t>rozděleno ZK/30/2072/2008 z 11.9.2008</t>
  </si>
  <si>
    <t>zůstatek k rozdělení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</si>
  <si>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</si>
  <si>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t>Limit:</t>
  </si>
  <si>
    <t>schváleno</t>
  </si>
  <si>
    <t>Zastupitelstvo ze dne  ZK/30/2072/2008 z 11.9.2008</t>
  </si>
  <si>
    <t>v tis. na 1 deset. místo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</si>
  <si>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</si>
  <si>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</si>
  <si>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</si>
  <si>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</si>
  <si>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</si>
  <si>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</si>
  <si>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</si>
  <si>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</si>
  <si>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</si>
  <si>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</si>
  <si>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</si>
  <si>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2009         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</si>
  <si>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</si>
  <si>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</si>
  <si>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Příprava staveb  + příprava staveb EU</t>
  </si>
  <si>
    <t>celkem inv.transféry PO</t>
  </si>
  <si>
    <t>celkem kapitálové výdaje</t>
  </si>
  <si>
    <t>DS/08/219</t>
  </si>
  <si>
    <t>Garáže a sklady SÚS Královéhradeckého kraje</t>
  </si>
  <si>
    <t>Vrchlabí- regulační  zeď OP 22, 4 úsek, část B</t>
  </si>
  <si>
    <t>Neuznatelné náklady I. a II. výzva (objízdné trasy, rozdíl SOD a žádosti)</t>
  </si>
  <si>
    <t>III/32419 Nový Bydžov - Starý Bydžov - neuznatelné náklady</t>
  </si>
  <si>
    <t>II/308 Králova  Lhota, etapa 1. průtah obcí - neuznatelné náklady</t>
  </si>
  <si>
    <t>II/316 Kostelec nad Orlicí - hranice okr. Rychnov nad Kn.-neuznatelné náklady</t>
  </si>
  <si>
    <t>III/2956 Vrchlabí - Lánov - neuznatelné náklady</t>
  </si>
  <si>
    <t>II/295 Vrchlabí -Špindlerův Mlýn, rekonstr. regulační zdi "U Velvety"  - neuznatelné náklady</t>
  </si>
  <si>
    <t>II/285 most.ev.č. 285-011 Velká Jesenice - neuznatelné náklady</t>
  </si>
  <si>
    <t>II/303 most.ev.č. 303-002 Velké Poříčí</t>
  </si>
  <si>
    <t>III/3089 Libřice-Smiřice - vícepráce</t>
  </si>
  <si>
    <t>Protihluková opatření na stávající silniční síti</t>
  </si>
  <si>
    <t>nerozdělena rezerva v limitu odvětví</t>
  </si>
  <si>
    <t>navýšení FRR - vypořádání FRR z roku 2008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</si>
  <si>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</si>
  <si>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</si>
  <si>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</si>
  <si>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</si>
  <si>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</si>
  <si>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</si>
  <si>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</si>
  <si>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</si>
  <si>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pořízení dlouhodobého hmotného majetku (budovy,haly a stavby)</t>
  </si>
  <si>
    <t>kapitálové výdaje - investiční prostředky PO</t>
  </si>
  <si>
    <t>běžné výdaje - opravy a udržování</t>
  </si>
  <si>
    <t xml:space="preserve">položka </t>
  </si>
  <si>
    <t>kapitálové výdaje  - rezervy kapitálových výdajů</t>
  </si>
  <si>
    <t xml:space="preserve">celkem </t>
  </si>
  <si>
    <r>
      <t xml:space="preserve">Počáteční stav </t>
    </r>
    <r>
      <rPr>
        <sz val="10"/>
        <rFont val="Arial"/>
        <family val="2"/>
      </rPr>
      <t>/ze schváleného rozpočtu/  ZK/30/2072/2008 z 11.9.2008</t>
    </r>
    <r>
      <rPr>
        <b/>
        <sz val="10"/>
        <rFont val="Arial"/>
        <family val="2"/>
      </rPr>
      <t xml:space="preserve">
</t>
    </r>
  </si>
  <si>
    <t>DS/07/220</t>
  </si>
  <si>
    <t>II/300 Hořice, Čs Armády, Maixnerova ul.</t>
  </si>
  <si>
    <t>DS/08/212</t>
  </si>
  <si>
    <t>DS/08/217</t>
  </si>
  <si>
    <t>sml/0016/S</t>
  </si>
  <si>
    <t>II/324 Dolní Přím - neuznatelné náklady</t>
  </si>
  <si>
    <t>DS/09/201</t>
  </si>
  <si>
    <t>DS/09/202</t>
  </si>
  <si>
    <t>DS/09/203</t>
  </si>
  <si>
    <t>DS/09/204</t>
  </si>
  <si>
    <t>DS/09/205</t>
  </si>
  <si>
    <t>DS/09/206</t>
  </si>
  <si>
    <t>DS/08/214</t>
  </si>
  <si>
    <t>DS/09/207</t>
  </si>
  <si>
    <t>DS/09/208</t>
  </si>
  <si>
    <t>DS/08/211</t>
  </si>
  <si>
    <t>DS/09/209</t>
  </si>
  <si>
    <t>limit celkem  k 7.1.2009</t>
  </si>
  <si>
    <t>( zapojení výsledku hospodaření 2008) ZK/30/2072/2008 bod .I./5.) Rada7.1.2009</t>
  </si>
  <si>
    <t xml:space="preserve">zvýšení limitu  </t>
  </si>
  <si>
    <t>III. 2953 most ev.č. 2953 - 2.Dolní Branná</t>
  </si>
  <si>
    <t>Tenkovrstvé živičné úpravy</t>
  </si>
  <si>
    <t>III.285 25 Rokolský most křižovatka -Doly</t>
  </si>
  <si>
    <t>změny financování a nové akce</t>
  </si>
  <si>
    <t>DS/09/210</t>
  </si>
  <si>
    <t>III. 30312 Vysoká Srbská - objízdná trasa pro II/303</t>
  </si>
  <si>
    <t>DS/09/211</t>
  </si>
  <si>
    <t>DS/09/212</t>
  </si>
  <si>
    <t>DS/09/213</t>
  </si>
  <si>
    <t>II. 303 Rekonstrukce a RŽK, část 2. Hronov - Žabokrky</t>
  </si>
  <si>
    <t>DS/09/214</t>
  </si>
  <si>
    <t>DS/09/215</t>
  </si>
  <si>
    <t>limit celkem ( revokace usnesení 1/1/2009)</t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</si>
  <si>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( 45288,5tis. Kč)</t>
    </r>
  </si>
  <si>
    <t>nedočerpané prostředky z FRR 2008</t>
  </si>
  <si>
    <t xml:space="preserve">celkem limit </t>
  </si>
  <si>
    <t>Rada 7.1.2009 RK/1/1/2009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</si>
  <si>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7.1.2009 RK/1/1/2009 staženo ze zastupitelstva 22.1.2009</t>
    </r>
  </si>
  <si>
    <r>
      <t>zůstatek k rozdělení  -</t>
    </r>
    <r>
      <rPr>
        <sz val="10"/>
        <rFont val="Arial"/>
        <family val="2"/>
      </rPr>
      <t xml:space="preserve"> revokace usnesení RK1/1/2009 - Rada 18.2.2009</t>
    </r>
  </si>
  <si>
    <t>Rada 18.2.2009 a Zastup.5.3.2009</t>
  </si>
  <si>
    <t>II.307 opěrná zeď Chvalkovice - rekonstrukce opěrné zdi včetně komunikace</t>
  </si>
  <si>
    <t>III/300 Trutnov-Babí, III etapa, 2.část</t>
  </si>
  <si>
    <t>Libáň , průtah  - část A</t>
  </si>
  <si>
    <t>Rozděleno celkem 18.2.2009 Rada vratka evropské fondy</t>
  </si>
  <si>
    <t>III.29814 rekonstrukce mostu event.č. 29812-4 Vysoká nad Labem</t>
  </si>
  <si>
    <t>II. 296 rekonstrukce mostu ev. č. 296-002  Svoboda nad Úpou</t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</si>
  <si>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</si>
  <si>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( 45 288,5 tis. Kč)</t>
    </r>
  </si>
  <si>
    <r>
      <t xml:space="preserve">zvýšení limitu  </t>
    </r>
    <r>
      <rPr>
        <sz val="10"/>
        <rFont val="Arial"/>
        <family val="2"/>
      </rPr>
      <t>( zapojení výsledku hospodaření 2008-  vratka  z evropských fondů) ZK/30/2072/2008 bod .I./5.) Rada 7.1.2009 RK/ 1/1/2009 ( zastupitelstvo - staženo z jednání)</t>
    </r>
  </si>
  <si>
    <r>
      <t xml:space="preserve">snížení  limitu   </t>
    </r>
    <r>
      <rPr>
        <i/>
        <sz val="10"/>
        <rFont val="Arial"/>
        <family val="2"/>
      </rPr>
      <t>Rada 18.2.2009 a Zastupitelstvo 5.3.2009 vratka kapitole 14)</t>
    </r>
  </si>
  <si>
    <t xml:space="preserve">komunikace - Špindlerův Mlýn </t>
  </si>
  <si>
    <t>celkem k rozdělení</t>
  </si>
  <si>
    <t>III. 301 2 Úpice  - přeložka- neuznatelné náklady</t>
  </si>
  <si>
    <t>neuznatelné náklady</t>
  </si>
  <si>
    <t>DS/09/216</t>
  </si>
  <si>
    <t>DS/09/217</t>
  </si>
  <si>
    <t>DS/09/218</t>
  </si>
  <si>
    <t>DS/09/219</t>
  </si>
  <si>
    <t>DS/09/220</t>
  </si>
  <si>
    <t>DS/09/221</t>
  </si>
  <si>
    <t>DS/09/222</t>
  </si>
  <si>
    <t>komunikace -  Česká Skalice</t>
  </si>
  <si>
    <t>III. 32840 rekonstrukce mostu ev. č. 32840 - 1. Jičín u Ronalu</t>
  </si>
  <si>
    <r>
      <t xml:space="preserve">změnu  financování  </t>
    </r>
    <r>
      <rPr>
        <sz val="10"/>
        <rFont val="Arial"/>
        <family val="2"/>
      </rPr>
      <t xml:space="preserve"> </t>
    </r>
  </si>
  <si>
    <t xml:space="preserve">změna financování </t>
  </si>
  <si>
    <t>most Prkenný Důl - ev. č. 300-017</t>
  </si>
  <si>
    <t xml:space="preserve">snížení limitu </t>
  </si>
  <si>
    <t>ZK/ 5/239/2009 z 16.4.2009</t>
  </si>
  <si>
    <t>DS/09/223</t>
  </si>
  <si>
    <t>DS/09/224</t>
  </si>
  <si>
    <t>RK/7/171/2009 a ZK/4/164/2009</t>
  </si>
  <si>
    <t>Rada 18.2.2009 RK/7/171/2009, zastup. 5.3.2009 ZK/4/164/2009</t>
  </si>
  <si>
    <t>navýšení o nedočerpané prostředky FRR 2008               RK/7/171/2009 a ZK/4/164/2009 -</t>
  </si>
  <si>
    <t xml:space="preserve">                                      RK/7/171/2009 a ZK/4/164/2009 -</t>
  </si>
  <si>
    <t xml:space="preserve">                                     RK/7/171/2009 a ZK/4/164/2009 -</t>
  </si>
  <si>
    <t xml:space="preserve">                                          - ZK/5/239/2009 z 16.4.2009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</si>
  <si>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>změna rozpočtu KHK   ZK/4/180/2009 z 5.3.2009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</si>
  <si>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18.2.2009  RK/7/171/09  Zastupitelstva 5.3.2009 ZK/4/164/09</t>
    </r>
  </si>
  <si>
    <t xml:space="preserve">most Svoboda nad Úpou </t>
  </si>
  <si>
    <t xml:space="preserve">změna dle usnesení Rady KHK a Zastupitelstva KHK                                                                                  2. změna rozpočtu KHK   </t>
  </si>
  <si>
    <t xml:space="preserve">Kapitola 50 - Fond rozvoje a reprodukce Královéhradeckého kraje rok 2009 - sumář -  5.  návrh úpravy </t>
  </si>
  <si>
    <t>II.303 Hronov, Jiráskova ulice</t>
  </si>
  <si>
    <t>III. 2861 Jičín-Sedličky</t>
  </si>
  <si>
    <t>RK/16/676/2009 z 13.5.2009 a Zastupitelstvo 28.5.2009</t>
  </si>
  <si>
    <t>Rada 3.6.2009 a Zastupitelstvo 18.6.2009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</si>
  <si>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č. RK/16/676/2009 ze dne 13.5.2009, Zastupitelstva KHK  ze dne 28.5.2009 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</si>
  <si>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3.6.2009, Zastupitelstva KHK ze dne 18.6.2009  č. </t>
    </r>
  </si>
  <si>
    <t>DS/09/225</t>
  </si>
  <si>
    <t>DS/09/226</t>
  </si>
  <si>
    <t>DS/09/227</t>
  </si>
  <si>
    <t>Česká Skalice - ul. U Váhy</t>
  </si>
  <si>
    <t>příloha č. 1 Rada 3.6.2009 a Zastupitelstvo 18.6.2009</t>
  </si>
  <si>
    <t>Rada 3.6.2009+ Zastup. 18.6.2009, vyčlenění na zvýšení běžných výdajů odboru pro Centrum EP</t>
  </si>
  <si>
    <t>2. změna rozpočtu - snížení kap.50 a zvýšení ost.kapitálových výdajů kap.10 (Šp.Mlýn)Rada 3.6.2009 a Zastup.128.6.2009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</si>
</sst>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4" fontId="7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41" xfId="0" applyNumberFormat="1" applyFont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0" fontId="4" fillId="0" borderId="44" xfId="0" applyFont="1" applyBorder="1" applyAlignment="1">
      <alignment/>
    </xf>
    <xf numFmtId="164" fontId="0" fillId="33" borderId="40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164" fontId="0" fillId="0" borderId="8" xfId="0" applyNumberFormat="1" applyFont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33" borderId="47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64" fontId="0" fillId="0" borderId="44" xfId="0" applyNumberForma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0" fillId="33" borderId="52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4" fillId="0" borderId="24" xfId="0" applyFont="1" applyBorder="1" applyAlignment="1">
      <alignment/>
    </xf>
    <xf numFmtId="164" fontId="0" fillId="33" borderId="50" xfId="0" applyNumberForma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164" fontId="0" fillId="0" borderId="53" xfId="0" applyNumberFormat="1" applyFont="1" applyBorder="1" applyAlignment="1">
      <alignment/>
    </xf>
    <xf numFmtId="164" fontId="0" fillId="33" borderId="54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164" fontId="0" fillId="0" borderId="42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4" fillId="33" borderId="38" xfId="0" applyNumberFormat="1" applyFont="1" applyFill="1" applyBorder="1" applyAlignment="1">
      <alignment/>
    </xf>
    <xf numFmtId="164" fontId="4" fillId="34" borderId="39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64" fontId="0" fillId="33" borderId="50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10" fillId="0" borderId="32" xfId="0" applyFont="1" applyFill="1" applyBorder="1" applyAlignment="1">
      <alignment wrapText="1"/>
    </xf>
    <xf numFmtId="164" fontId="12" fillId="0" borderId="57" xfId="0" applyNumberFormat="1" applyFont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33" borderId="58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164" fontId="12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0" borderId="37" xfId="0" applyNumberForma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33" borderId="59" xfId="0" applyFill="1" applyBorder="1" applyAlignment="1">
      <alignment/>
    </xf>
    <xf numFmtId="164" fontId="4" fillId="34" borderId="60" xfId="0" applyNumberFormat="1" applyFont="1" applyFill="1" applyBorder="1" applyAlignment="1">
      <alignment/>
    </xf>
    <xf numFmtId="164" fontId="4" fillId="34" borderId="59" xfId="0" applyNumberFormat="1" applyFont="1" applyFill="1" applyBorder="1" applyAlignment="1">
      <alignment/>
    </xf>
    <xf numFmtId="164" fontId="11" fillId="0" borderId="57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0" fontId="0" fillId="0" borderId="43" xfId="0" applyFill="1" applyBorder="1" applyAlignment="1">
      <alignment horizontal="center" vertical="center"/>
    </xf>
    <xf numFmtId="4" fontId="0" fillId="33" borderId="59" xfId="0" applyNumberFormat="1" applyFont="1" applyFill="1" applyBorder="1" applyAlignment="1">
      <alignment/>
    </xf>
    <xf numFmtId="164" fontId="4" fillId="33" borderId="59" xfId="0" applyNumberFormat="1" applyFont="1" applyFill="1" applyBorder="1" applyAlignment="1">
      <alignment/>
    </xf>
    <xf numFmtId="164" fontId="4" fillId="0" borderId="60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/>
    </xf>
    <xf numFmtId="164" fontId="0" fillId="0" borderId="61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164" fontId="4" fillId="0" borderId="63" xfId="0" applyNumberFormat="1" applyFont="1" applyBorder="1" applyAlignment="1">
      <alignment/>
    </xf>
    <xf numFmtId="164" fontId="0" fillId="33" borderId="64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0" fontId="10" fillId="0" borderId="53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164" fontId="4" fillId="0" borderId="57" xfId="0" applyNumberFormat="1" applyFont="1" applyFill="1" applyBorder="1" applyAlignment="1">
      <alignment/>
    </xf>
    <xf numFmtId="164" fontId="4" fillId="0" borderId="59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66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4" fontId="4" fillId="0" borderId="49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64" fontId="4" fillId="33" borderId="52" xfId="0" applyNumberFormat="1" applyFont="1" applyFill="1" applyBorder="1" applyAlignment="1">
      <alignment/>
    </xf>
    <xf numFmtId="0" fontId="14" fillId="0" borderId="27" xfId="0" applyFont="1" applyBorder="1" applyAlignment="1">
      <alignment/>
    </xf>
    <xf numFmtId="0" fontId="6" fillId="0" borderId="27" xfId="0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13" fillId="33" borderId="26" xfId="0" applyNumberFormat="1" applyFont="1" applyFill="1" applyBorder="1" applyAlignment="1">
      <alignment/>
    </xf>
    <xf numFmtId="164" fontId="13" fillId="34" borderId="29" xfId="0" applyNumberFormat="1" applyFont="1" applyFill="1" applyBorder="1" applyAlignment="1">
      <alignment/>
    </xf>
    <xf numFmtId="164" fontId="13" fillId="33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13" fillId="0" borderId="28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6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9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164" fontId="16" fillId="33" borderId="14" xfId="0" applyNumberFormat="1" applyFont="1" applyFill="1" applyBorder="1" applyAlignment="1">
      <alignment/>
    </xf>
    <xf numFmtId="164" fontId="16" fillId="0" borderId="35" xfId="0" applyNumberFormat="1" applyFont="1" applyFill="1" applyBorder="1" applyAlignment="1">
      <alignment/>
    </xf>
    <xf numFmtId="164" fontId="16" fillId="33" borderId="31" xfId="0" applyNumberFormat="1" applyFont="1" applyFill="1" applyBorder="1" applyAlignment="1">
      <alignment/>
    </xf>
    <xf numFmtId="164" fontId="16" fillId="0" borderId="44" xfId="0" applyNumberFormat="1" applyFont="1" applyBorder="1" applyAlignment="1">
      <alignment/>
    </xf>
    <xf numFmtId="164" fontId="16" fillId="0" borderId="37" xfId="0" applyNumberFormat="1" applyFont="1" applyBorder="1" applyAlignment="1">
      <alignment/>
    </xf>
    <xf numFmtId="164" fontId="16" fillId="34" borderId="37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70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45" xfId="0" applyFont="1" applyBorder="1" applyAlignment="1">
      <alignment/>
    </xf>
    <xf numFmtId="164" fontId="0" fillId="35" borderId="44" xfId="0" applyNumberFormat="1" applyFont="1" applyFill="1" applyBorder="1" applyAlignment="1">
      <alignment/>
    </xf>
    <xf numFmtId="164" fontId="16" fillId="33" borderId="17" xfId="0" applyNumberFormat="1" applyFont="1" applyFill="1" applyBorder="1" applyAlignment="1">
      <alignment/>
    </xf>
    <xf numFmtId="164" fontId="16" fillId="35" borderId="42" xfId="0" applyNumberFormat="1" applyFont="1" applyFill="1" applyBorder="1" applyAlignment="1">
      <alignment/>
    </xf>
    <xf numFmtId="164" fontId="16" fillId="33" borderId="40" xfId="0" applyNumberFormat="1" applyFont="1" applyFill="1" applyBorder="1" applyAlignment="1">
      <alignment/>
    </xf>
    <xf numFmtId="164" fontId="16" fillId="35" borderId="44" xfId="0" applyNumberFormat="1" applyFont="1" applyFill="1" applyBorder="1" applyAlignment="1">
      <alignment/>
    </xf>
    <xf numFmtId="164" fontId="16" fillId="0" borderId="39" xfId="0" applyNumberFormat="1" applyFon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5" xfId="0" applyNumberFormat="1" applyFont="1" applyBorder="1" applyAlignment="1">
      <alignment/>
    </xf>
    <xf numFmtId="164" fontId="16" fillId="0" borderId="42" xfId="0" applyNumberFormat="1" applyFont="1" applyBorder="1" applyAlignment="1">
      <alignment/>
    </xf>
    <xf numFmtId="164" fontId="16" fillId="33" borderId="0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 wrapText="1"/>
    </xf>
    <xf numFmtId="164" fontId="0" fillId="0" borderId="6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5" xfId="0" applyFont="1" applyBorder="1" applyAlignment="1">
      <alignment/>
    </xf>
    <xf numFmtId="0" fontId="3" fillId="0" borderId="65" xfId="0" applyFont="1" applyBorder="1" applyAlignment="1">
      <alignment/>
    </xf>
    <xf numFmtId="0" fontId="4" fillId="0" borderId="65" xfId="0" applyFont="1" applyBorder="1" applyAlignment="1">
      <alignment/>
    </xf>
    <xf numFmtId="0" fontId="0" fillId="0" borderId="61" xfId="0" applyFont="1" applyBorder="1" applyAlignment="1">
      <alignment/>
    </xf>
    <xf numFmtId="164" fontId="3" fillId="0" borderId="65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164" fontId="3" fillId="34" borderId="68" xfId="0" applyNumberFormat="1" applyFont="1" applyFill="1" applyBorder="1" applyAlignment="1">
      <alignment/>
    </xf>
    <xf numFmtId="164" fontId="0" fillId="0" borderId="6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0" fontId="0" fillId="0" borderId="65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164" fontId="4" fillId="0" borderId="62" xfId="0" applyNumberFormat="1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164" fontId="6" fillId="0" borderId="71" xfId="0" applyNumberFormat="1" applyFont="1" applyBorder="1" applyAlignment="1">
      <alignment/>
    </xf>
    <xf numFmtId="0" fontId="0" fillId="0" borderId="45" xfId="0" applyBorder="1" applyAlignment="1">
      <alignment/>
    </xf>
    <xf numFmtId="164" fontId="7" fillId="0" borderId="72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4" fillId="0" borderId="73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7" fillId="0" borderId="72" xfId="0" applyNumberFormat="1" applyFont="1" applyBorder="1" applyAlignment="1">
      <alignment/>
    </xf>
    <xf numFmtId="164" fontId="6" fillId="0" borderId="71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4" fillId="0" borderId="74" xfId="0" applyFont="1" applyFill="1" applyBorder="1" applyAlignment="1">
      <alignment horizontal="center" vertical="center"/>
    </xf>
    <xf numFmtId="164" fontId="4" fillId="33" borderId="74" xfId="0" applyNumberFormat="1" applyFont="1" applyFill="1" applyBorder="1" applyAlignment="1">
      <alignment/>
    </xf>
    <xf numFmtId="164" fontId="4" fillId="0" borderId="75" xfId="0" applyNumberFormat="1" applyFont="1" applyBorder="1" applyAlignment="1">
      <alignment/>
    </xf>
    <xf numFmtId="0" fontId="10" fillId="0" borderId="53" xfId="0" applyFont="1" applyFill="1" applyBorder="1" applyAlignment="1">
      <alignment/>
    </xf>
    <xf numFmtId="0" fontId="0" fillId="0" borderId="56" xfId="0" applyFont="1" applyFill="1" applyBorder="1" applyAlignment="1">
      <alignment horizontal="left" wrapText="1"/>
    </xf>
    <xf numFmtId="0" fontId="0" fillId="0" borderId="45" xfId="0" applyFont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16" fillId="33" borderId="18" xfId="0" applyNumberFormat="1" applyFont="1" applyFill="1" applyBorder="1" applyAlignment="1">
      <alignment/>
    </xf>
    <xf numFmtId="164" fontId="16" fillId="0" borderId="63" xfId="0" applyNumberFormat="1" applyFont="1" applyBorder="1" applyAlignment="1">
      <alignment/>
    </xf>
    <xf numFmtId="164" fontId="16" fillId="33" borderId="59" xfId="0" applyNumberFormat="1" applyFont="1" applyFill="1" applyBorder="1" applyAlignment="1">
      <alignment/>
    </xf>
    <xf numFmtId="164" fontId="16" fillId="0" borderId="60" xfId="0" applyNumberFormat="1" applyFont="1" applyBorder="1" applyAlignment="1">
      <alignment/>
    </xf>
    <xf numFmtId="0" fontId="15" fillId="0" borderId="65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164" fontId="4" fillId="36" borderId="49" xfId="0" applyNumberFormat="1" applyFont="1" applyFill="1" applyBorder="1" applyAlignment="1">
      <alignment/>
    </xf>
    <xf numFmtId="164" fontId="4" fillId="36" borderId="51" xfId="0" applyNumberFormat="1" applyFont="1" applyFill="1" applyBorder="1" applyAlignment="1">
      <alignment/>
    </xf>
    <xf numFmtId="0" fontId="4" fillId="0" borderId="76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/>
    </xf>
    <xf numFmtId="164" fontId="0" fillId="0" borderId="69" xfId="0" applyNumberFormat="1" applyFont="1" applyBorder="1" applyAlignment="1">
      <alignment/>
    </xf>
    <xf numFmtId="164" fontId="4" fillId="0" borderId="77" xfId="0" applyNumberFormat="1" applyFont="1" applyFill="1" applyBorder="1" applyAlignment="1">
      <alignment/>
    </xf>
    <xf numFmtId="164" fontId="4" fillId="33" borderId="76" xfId="0" applyNumberFormat="1" applyFont="1" applyFill="1" applyBorder="1" applyAlignment="1">
      <alignment/>
    </xf>
    <xf numFmtId="164" fontId="4" fillId="0" borderId="78" xfId="0" applyNumberFormat="1" applyFont="1" applyBorder="1" applyAlignment="1">
      <alignment/>
    </xf>
    <xf numFmtId="164" fontId="0" fillId="33" borderId="79" xfId="0" applyNumberFormat="1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64" fontId="7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4" fillId="0" borderId="6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/>
    </xf>
    <xf numFmtId="164" fontId="4" fillId="33" borderId="64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/>
    </xf>
    <xf numFmtId="164" fontId="4" fillId="33" borderId="79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/>
    </xf>
    <xf numFmtId="0" fontId="10" fillId="0" borderId="69" xfId="0" applyFont="1" applyFill="1" applyBorder="1" applyAlignment="1">
      <alignment wrapText="1"/>
    </xf>
    <xf numFmtId="0" fontId="5" fillId="0" borderId="80" xfId="0" applyFont="1" applyBorder="1" applyAlignment="1">
      <alignment wrapText="1"/>
    </xf>
    <xf numFmtId="164" fontId="13" fillId="33" borderId="0" xfId="0" applyNumberFormat="1" applyFont="1" applyFill="1" applyBorder="1" applyAlignment="1">
      <alignment/>
    </xf>
    <xf numFmtId="164" fontId="13" fillId="34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8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80" xfId="0" applyFont="1" applyBorder="1" applyAlignment="1">
      <alignment/>
    </xf>
    <xf numFmtId="0" fontId="0" fillId="0" borderId="65" xfId="0" applyFont="1" applyBorder="1" applyAlignment="1">
      <alignment/>
    </xf>
    <xf numFmtId="164" fontId="6" fillId="0" borderId="72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33" borderId="59" xfId="0" applyNumberFormat="1" applyFont="1" applyFill="1" applyBorder="1" applyAlignment="1">
      <alignment/>
    </xf>
    <xf numFmtId="164" fontId="0" fillId="33" borderId="40" xfId="0" applyNumberFormat="1" applyFont="1" applyFill="1" applyBorder="1" applyAlignment="1">
      <alignment horizontal="right"/>
    </xf>
    <xf numFmtId="164" fontId="0" fillId="33" borderId="38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164" fontId="4" fillId="33" borderId="50" xfId="0" applyNumberFormat="1" applyFont="1" applyFill="1" applyBorder="1" applyAlignment="1">
      <alignment horizontal="right"/>
    </xf>
    <xf numFmtId="4" fontId="4" fillId="33" borderId="50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 horizontal="right"/>
    </xf>
    <xf numFmtId="164" fontId="4" fillId="0" borderId="46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0" fillId="33" borderId="50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164" fontId="4" fillId="33" borderId="36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4" fillId="0" borderId="39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45" xfId="0" applyNumberFormat="1" applyFont="1" applyBorder="1" applyAlignment="1">
      <alignment/>
    </xf>
    <xf numFmtId="164" fontId="16" fillId="0" borderId="65" xfId="0" applyNumberFormat="1" applyFont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16" fillId="33" borderId="36" xfId="0" applyNumberFormat="1" applyFont="1" applyFill="1" applyBorder="1" applyAlignment="1">
      <alignment/>
    </xf>
    <xf numFmtId="164" fontId="16" fillId="33" borderId="47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33" borderId="54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164" fontId="4" fillId="35" borderId="51" xfId="0" applyNumberFormat="1" applyFont="1" applyFill="1" applyBorder="1" applyAlignment="1">
      <alignment/>
    </xf>
    <xf numFmtId="164" fontId="4" fillId="35" borderId="24" xfId="0" applyNumberFormat="1" applyFont="1" applyFill="1" applyBorder="1" applyAlignment="1">
      <alignment/>
    </xf>
    <xf numFmtId="164" fontId="13" fillId="37" borderId="29" xfId="0" applyNumberFormat="1" applyFont="1" applyFill="1" applyBorder="1" applyAlignment="1">
      <alignment/>
    </xf>
    <xf numFmtId="164" fontId="4" fillId="37" borderId="60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/>
    </xf>
    <xf numFmtId="164" fontId="4" fillId="0" borderId="81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5" fillId="0" borderId="82" xfId="0" applyFont="1" applyBorder="1" applyAlignment="1">
      <alignment/>
    </xf>
    <xf numFmtId="164" fontId="7" fillId="0" borderId="83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0" fillId="0" borderId="35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18" xfId="0" applyBorder="1" applyAlignment="1">
      <alignment/>
    </xf>
    <xf numFmtId="0" fontId="0" fillId="0" borderId="65" xfId="0" applyBorder="1" applyAlignment="1">
      <alignment/>
    </xf>
    <xf numFmtId="0" fontId="0" fillId="0" borderId="85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4" xfId="0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56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2"/>
  <sheetViews>
    <sheetView tabSelected="1" zoomScalePageLayoutView="0" workbookViewId="0" topLeftCell="A13">
      <selection activeCell="H11" sqref="H11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1" width="12.57421875" style="0" customWidth="1"/>
    <col min="12" max="12" width="11.7109375" style="0" customWidth="1"/>
    <col min="13" max="15" width="12.7109375" style="0" customWidth="1"/>
    <col min="16" max="16" width="11.7109375" style="0" customWidth="1"/>
    <col min="17" max="17" width="12.7109375" style="0" customWidth="1"/>
    <col min="18" max="18" width="11.7109375" style="0" customWidth="1"/>
    <col min="19" max="28" width="11.140625" style="0" hidden="1" customWidth="1"/>
    <col min="29" max="29" width="11.421875" style="0" customWidth="1"/>
    <col min="30" max="30" width="11.7109375" style="0" customWidth="1"/>
  </cols>
  <sheetData>
    <row r="1" ht="12.75">
      <c r="A1" s="192" t="s">
        <v>146</v>
      </c>
    </row>
    <row r="2" spans="1:11" s="3" customFormat="1" ht="20.25" customHeight="1">
      <c r="A2" s="1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3" customFormat="1" ht="15" customHeight="1" thickBot="1">
      <c r="A4" s="1"/>
      <c r="B4" s="2"/>
      <c r="C4" s="2"/>
      <c r="D4" s="2"/>
      <c r="E4" s="4" t="s">
        <v>0</v>
      </c>
      <c r="F4" s="5"/>
      <c r="G4" s="5"/>
      <c r="H4" s="5"/>
      <c r="I4" s="6"/>
      <c r="J4" s="7">
        <v>115000</v>
      </c>
      <c r="K4" s="8"/>
      <c r="L4" s="9"/>
      <c r="M4" s="9"/>
      <c r="N4" s="9"/>
    </row>
    <row r="5" spans="1:14" ht="15" customHeight="1">
      <c r="A5" s="3"/>
      <c r="B5" s="3"/>
      <c r="C5" s="3"/>
      <c r="E5" s="10" t="s">
        <v>1</v>
      </c>
      <c r="F5" s="11"/>
      <c r="G5" s="11"/>
      <c r="H5" s="11"/>
      <c r="I5" s="11"/>
      <c r="J5" s="12">
        <v>-115000</v>
      </c>
      <c r="K5" s="13"/>
      <c r="L5" s="13"/>
      <c r="M5" s="13"/>
      <c r="N5" s="13"/>
    </row>
    <row r="6" spans="1:14" ht="15" customHeight="1">
      <c r="A6" s="3"/>
      <c r="B6" s="3"/>
      <c r="C6" s="3"/>
      <c r="E6" s="14" t="s">
        <v>2</v>
      </c>
      <c r="F6" s="115"/>
      <c r="G6" s="115"/>
      <c r="H6" s="115"/>
      <c r="I6" s="79"/>
      <c r="J6" s="261">
        <f>SUM(J4:J5)</f>
        <v>0</v>
      </c>
      <c r="K6" s="13"/>
      <c r="L6" s="13"/>
      <c r="M6" s="13"/>
      <c r="N6" s="13"/>
    </row>
    <row r="7" spans="1:14" ht="32.25" customHeight="1">
      <c r="A7" s="3"/>
      <c r="B7" s="3"/>
      <c r="C7" s="3"/>
      <c r="E7" s="389" t="s">
        <v>103</v>
      </c>
      <c r="F7" s="390"/>
      <c r="G7" s="390"/>
      <c r="H7" s="390"/>
      <c r="I7" s="391"/>
      <c r="J7" s="261">
        <v>46605.7</v>
      </c>
      <c r="K7" s="13"/>
      <c r="L7" s="13"/>
      <c r="M7" s="13"/>
      <c r="N7" s="13"/>
    </row>
    <row r="8" spans="1:14" ht="15" customHeight="1" thickBot="1">
      <c r="A8" s="3"/>
      <c r="B8" s="3"/>
      <c r="C8" s="3"/>
      <c r="E8" s="17" t="s">
        <v>72</v>
      </c>
      <c r="F8" s="235"/>
      <c r="G8" s="235"/>
      <c r="H8" s="235"/>
      <c r="I8" s="245"/>
      <c r="J8" s="262">
        <v>161605.7</v>
      </c>
      <c r="K8" s="13"/>
      <c r="L8" s="13"/>
      <c r="M8" s="13"/>
      <c r="N8" s="13"/>
    </row>
    <row r="9" spans="1:14" ht="28.5" customHeight="1">
      <c r="A9" s="3"/>
      <c r="B9" s="3"/>
      <c r="C9" s="3"/>
      <c r="E9" s="392" t="s">
        <v>102</v>
      </c>
      <c r="F9" s="393"/>
      <c r="G9" s="393"/>
      <c r="H9" s="393"/>
      <c r="I9" s="394"/>
      <c r="J9" s="12">
        <v>-1317.2</v>
      </c>
      <c r="K9" s="13"/>
      <c r="L9" s="13"/>
      <c r="M9" s="13"/>
      <c r="N9" s="13"/>
    </row>
    <row r="10" spans="1:14" ht="15" customHeight="1" thickBot="1">
      <c r="A10" s="3"/>
      <c r="B10" s="3"/>
      <c r="C10" s="3"/>
      <c r="E10" s="17" t="s">
        <v>87</v>
      </c>
      <c r="F10" s="235"/>
      <c r="G10" s="235"/>
      <c r="H10" s="235"/>
      <c r="I10" s="245"/>
      <c r="J10" s="262">
        <f>SUM(J8:J9)</f>
        <v>160288.5</v>
      </c>
      <c r="K10" s="13"/>
      <c r="L10" s="13"/>
      <c r="M10" s="13"/>
      <c r="N10" s="13"/>
    </row>
    <row r="11" spans="1:14" ht="34.5" customHeight="1">
      <c r="A11" s="3"/>
      <c r="B11" s="3"/>
      <c r="C11" s="3"/>
      <c r="E11" s="308" t="s">
        <v>104</v>
      </c>
      <c r="F11" s="295" t="s">
        <v>125</v>
      </c>
      <c r="G11" s="295"/>
      <c r="H11" s="290"/>
      <c r="I11" s="291"/>
      <c r="J11" s="292">
        <v>-7324.4</v>
      </c>
      <c r="K11" s="13"/>
      <c r="L11" s="13"/>
      <c r="M11" s="13"/>
      <c r="N11" s="13"/>
    </row>
    <row r="12" spans="1:14" ht="15" customHeight="1">
      <c r="A12" s="3"/>
      <c r="B12" s="3"/>
      <c r="C12" s="3"/>
      <c r="E12" s="296" t="s">
        <v>89</v>
      </c>
      <c r="F12" s="115"/>
      <c r="G12" s="115"/>
      <c r="H12" s="115"/>
      <c r="I12" s="79"/>
      <c r="J12" s="261">
        <v>14763</v>
      </c>
      <c r="K12" s="13"/>
      <c r="L12" s="13"/>
      <c r="M12" s="13"/>
      <c r="N12" s="13"/>
    </row>
    <row r="13" spans="1:14" ht="15" customHeight="1" thickBot="1">
      <c r="A13" s="3"/>
      <c r="B13" s="3"/>
      <c r="C13" s="3"/>
      <c r="E13" s="297" t="s">
        <v>90</v>
      </c>
      <c r="F13" s="294" t="s">
        <v>126</v>
      </c>
      <c r="G13" s="294"/>
      <c r="H13" s="18"/>
      <c r="I13" s="19"/>
      <c r="J13" s="298">
        <f>SUM(J10:J12)</f>
        <v>167727.1</v>
      </c>
      <c r="K13" s="13"/>
      <c r="L13" s="13"/>
      <c r="M13" s="13"/>
      <c r="N13" s="13"/>
    </row>
    <row r="14" spans="1:14" ht="15" customHeight="1">
      <c r="A14" s="3"/>
      <c r="B14" s="3"/>
      <c r="C14" s="3"/>
      <c r="E14" s="344" t="s">
        <v>121</v>
      </c>
      <c r="F14" s="204" t="s">
        <v>122</v>
      </c>
      <c r="G14" s="204"/>
      <c r="H14" s="345"/>
      <c r="I14" s="11"/>
      <c r="J14" s="12">
        <v>-4500</v>
      </c>
      <c r="K14" s="13"/>
      <c r="L14" s="13"/>
      <c r="M14" s="13"/>
      <c r="N14" s="13"/>
    </row>
    <row r="15" spans="1:14" ht="15" customHeight="1" thickBot="1">
      <c r="A15" s="3"/>
      <c r="B15" s="3"/>
      <c r="C15" s="3"/>
      <c r="E15" s="297" t="s">
        <v>90</v>
      </c>
      <c r="F15" s="233"/>
      <c r="G15" s="233"/>
      <c r="H15" s="235"/>
      <c r="I15" s="245"/>
      <c r="J15" s="262">
        <f>SUM(J13:J14)</f>
        <v>163227.1</v>
      </c>
      <c r="K15" s="13"/>
      <c r="L15" s="13"/>
      <c r="M15" s="13"/>
      <c r="N15" s="13"/>
    </row>
    <row r="16" spans="1:14" ht="28.5" customHeight="1">
      <c r="A16" s="3"/>
      <c r="B16" s="3"/>
      <c r="C16" s="3"/>
      <c r="E16" s="344" t="s">
        <v>121</v>
      </c>
      <c r="F16" s="395" t="s">
        <v>147</v>
      </c>
      <c r="G16" s="395"/>
      <c r="H16" s="395"/>
      <c r="I16" s="396"/>
      <c r="J16" s="12">
        <v>-1666</v>
      </c>
      <c r="K16" s="13"/>
      <c r="L16" s="13"/>
      <c r="M16" s="13"/>
      <c r="N16" s="13"/>
    </row>
    <row r="17" spans="1:14" ht="39" customHeight="1">
      <c r="A17" s="3"/>
      <c r="B17" s="3"/>
      <c r="C17" s="3"/>
      <c r="E17" s="374" t="s">
        <v>121</v>
      </c>
      <c r="F17" s="397" t="s">
        <v>148</v>
      </c>
      <c r="G17" s="397"/>
      <c r="H17" s="397"/>
      <c r="I17" s="398"/>
      <c r="J17" s="375">
        <v>-12000</v>
      </c>
      <c r="K17" s="13"/>
      <c r="L17" s="13"/>
      <c r="M17" s="13"/>
      <c r="N17" s="13"/>
    </row>
    <row r="18" spans="1:14" ht="15" customHeight="1" thickBot="1">
      <c r="A18" s="3"/>
      <c r="B18" s="3"/>
      <c r="C18" s="3"/>
      <c r="E18" s="297" t="s">
        <v>90</v>
      </c>
      <c r="F18" s="233"/>
      <c r="G18" s="233"/>
      <c r="H18" s="235"/>
      <c r="I18" s="245"/>
      <c r="J18" s="262">
        <f>SUM(J15:J17)</f>
        <v>149561.1</v>
      </c>
      <c r="K18" s="13"/>
      <c r="L18" s="13"/>
      <c r="M18" s="13"/>
      <c r="N18" s="13"/>
    </row>
    <row r="19" spans="1:14" ht="15" customHeight="1">
      <c r="A19" s="3"/>
      <c r="B19" s="3"/>
      <c r="C19" s="3"/>
      <c r="E19" s="20"/>
      <c r="F19" s="293"/>
      <c r="G19" s="293"/>
      <c r="H19" s="15"/>
      <c r="I19" s="16"/>
      <c r="J19" s="21"/>
      <c r="K19" s="13"/>
      <c r="L19" s="13"/>
      <c r="M19" s="13"/>
      <c r="N19" s="13"/>
    </row>
    <row r="20" spans="1:14" ht="15" customHeight="1" thickBot="1">
      <c r="A20" t="s">
        <v>3</v>
      </c>
      <c r="E20" s="20"/>
      <c r="F20" s="20"/>
      <c r="G20" s="20"/>
      <c r="H20" s="20"/>
      <c r="I20" s="20"/>
      <c r="J20" s="21"/>
      <c r="K20" s="13"/>
      <c r="L20" s="13"/>
      <c r="M20" s="13"/>
      <c r="N20" s="13"/>
    </row>
    <row r="21" spans="1:16" ht="15" customHeight="1" thickBot="1">
      <c r="A21" s="23" t="s">
        <v>4</v>
      </c>
      <c r="B21" s="24"/>
      <c r="C21" s="24"/>
      <c r="D21" s="25"/>
      <c r="E21" s="25"/>
      <c r="F21" s="25"/>
      <c r="G21" s="25"/>
      <c r="H21" s="25"/>
      <c r="I21" s="25"/>
      <c r="J21" s="26">
        <v>115000</v>
      </c>
      <c r="K21" s="13"/>
      <c r="L21" s="13"/>
      <c r="M21" s="13"/>
      <c r="N21" s="13"/>
      <c r="O21" s="16"/>
      <c r="P21" s="16"/>
    </row>
    <row r="22" spans="1:16" ht="15" customHeight="1">
      <c r="A22" s="10" t="s">
        <v>5</v>
      </c>
      <c r="B22" s="11"/>
      <c r="C22" s="11"/>
      <c r="D22" s="27"/>
      <c r="E22" s="28" t="s">
        <v>6</v>
      </c>
      <c r="F22" s="28"/>
      <c r="G22" s="28"/>
      <c r="H22" s="28"/>
      <c r="I22" s="29"/>
      <c r="J22" s="30">
        <v>-115000</v>
      </c>
      <c r="K22" s="13"/>
      <c r="L22" s="13"/>
      <c r="M22" s="13"/>
      <c r="N22" s="13"/>
      <c r="O22" s="16"/>
      <c r="P22" s="16"/>
    </row>
    <row r="23" spans="1:16" ht="15" customHeight="1" thickBot="1">
      <c r="A23" s="31" t="s">
        <v>2</v>
      </c>
      <c r="B23" s="19"/>
      <c r="C23" s="19"/>
      <c r="D23" s="32"/>
      <c r="E23" s="32"/>
      <c r="F23" s="32"/>
      <c r="G23" s="32"/>
      <c r="H23" s="32"/>
      <c r="I23" s="33"/>
      <c r="J23" s="34">
        <f>SUM(J21:J22)</f>
        <v>0</v>
      </c>
      <c r="K23" s="35"/>
      <c r="L23" s="13"/>
      <c r="M23" s="13"/>
      <c r="N23" s="13"/>
      <c r="O23" s="16"/>
      <c r="P23" s="16"/>
    </row>
    <row r="24" spans="1:16" ht="15" customHeight="1">
      <c r="A24" s="14" t="s">
        <v>74</v>
      </c>
      <c r="B24" s="115"/>
      <c r="C24" s="115"/>
      <c r="D24" s="11"/>
      <c r="E24" s="217" t="s">
        <v>73</v>
      </c>
      <c r="F24" s="115"/>
      <c r="G24" s="115"/>
      <c r="H24" s="115"/>
      <c r="I24" s="79"/>
      <c r="J24" s="263">
        <v>46605.7</v>
      </c>
      <c r="K24" s="35"/>
      <c r="L24" s="13"/>
      <c r="M24" s="13"/>
      <c r="N24" s="13"/>
      <c r="O24" s="16"/>
      <c r="P24" s="16"/>
    </row>
    <row r="25" spans="1:16" ht="15" customHeight="1">
      <c r="A25" s="14" t="s">
        <v>78</v>
      </c>
      <c r="B25" s="79"/>
      <c r="C25" s="79"/>
      <c r="D25" s="252"/>
      <c r="E25" s="252"/>
      <c r="F25" s="269" t="s">
        <v>91</v>
      </c>
      <c r="G25" s="269"/>
      <c r="H25" s="252"/>
      <c r="I25" s="252"/>
      <c r="J25" s="253">
        <v>-34605.7</v>
      </c>
      <c r="K25" s="35"/>
      <c r="L25" s="13"/>
      <c r="M25" s="13"/>
      <c r="N25" s="13"/>
      <c r="O25" s="16"/>
      <c r="P25" s="16"/>
    </row>
    <row r="26" spans="1:16" ht="15" customHeight="1" thickBot="1">
      <c r="A26" s="250" t="s">
        <v>2</v>
      </c>
      <c r="B26" s="233"/>
      <c r="C26" s="245"/>
      <c r="D26" s="229"/>
      <c r="E26" s="229"/>
      <c r="F26" s="229"/>
      <c r="G26" s="229"/>
      <c r="H26" s="229"/>
      <c r="I26" s="229"/>
      <c r="J26" s="251">
        <f>SUM(J24:J25)</f>
        <v>12000</v>
      </c>
      <c r="K26" s="35"/>
      <c r="L26" s="13"/>
      <c r="M26" s="13"/>
      <c r="N26" s="13"/>
      <c r="O26" s="16"/>
      <c r="P26" s="16"/>
    </row>
    <row r="27" spans="1:16" ht="20.25" customHeight="1" thickBot="1">
      <c r="A27" s="392" t="s">
        <v>88</v>
      </c>
      <c r="B27" s="393"/>
      <c r="C27" s="393"/>
      <c r="D27" s="393"/>
      <c r="E27" s="393"/>
      <c r="F27" s="393"/>
      <c r="G27" s="393"/>
      <c r="H27" s="393"/>
      <c r="I27" s="394"/>
      <c r="J27" s="30">
        <v>-1317.2</v>
      </c>
      <c r="K27" s="35"/>
      <c r="L27" s="13"/>
      <c r="M27" s="13"/>
      <c r="N27" s="13"/>
      <c r="O27" s="16"/>
      <c r="P27" s="16"/>
    </row>
    <row r="28" spans="1:16" ht="15" customHeight="1" thickBot="1">
      <c r="A28" s="250" t="s">
        <v>93</v>
      </c>
      <c r="B28" s="233"/>
      <c r="C28" s="245"/>
      <c r="D28" s="229"/>
      <c r="E28" s="229"/>
      <c r="F28" s="229" t="s">
        <v>125</v>
      </c>
      <c r="G28" s="229"/>
      <c r="H28" s="229"/>
      <c r="I28" s="229"/>
      <c r="J28" s="26">
        <f>SUM(J26:J27)</f>
        <v>10682.8</v>
      </c>
      <c r="K28" s="35"/>
      <c r="L28" s="13"/>
      <c r="M28" s="13"/>
      <c r="N28" s="13"/>
      <c r="O28" s="16"/>
      <c r="P28" s="16"/>
    </row>
    <row r="29" spans="1:16" ht="15" customHeight="1">
      <c r="A29" s="325" t="s">
        <v>127</v>
      </c>
      <c r="B29" s="295"/>
      <c r="C29" s="291"/>
      <c r="D29" s="27"/>
      <c r="E29" s="27"/>
      <c r="F29" s="28" t="s">
        <v>94</v>
      </c>
      <c r="G29" s="28"/>
      <c r="H29" s="27"/>
      <c r="I29" s="27"/>
      <c r="J29" s="30">
        <v>14763</v>
      </c>
      <c r="K29" s="35"/>
      <c r="L29" s="13"/>
      <c r="M29" s="13"/>
      <c r="N29" s="13"/>
      <c r="O29" s="16"/>
      <c r="P29" s="16"/>
    </row>
    <row r="30" spans="1:16" ht="15" customHeight="1">
      <c r="A30" s="14" t="s">
        <v>106</v>
      </c>
      <c r="B30" s="217"/>
      <c r="C30" s="79"/>
      <c r="D30" s="252"/>
      <c r="E30" s="252" t="s">
        <v>128</v>
      </c>
      <c r="F30" s="269" t="s">
        <v>94</v>
      </c>
      <c r="G30" s="269"/>
      <c r="H30" s="252"/>
      <c r="I30" s="252"/>
      <c r="J30" s="327">
        <f>SUM(J28:J29)</f>
        <v>25445.8</v>
      </c>
      <c r="K30" s="35"/>
      <c r="L30" s="13"/>
      <c r="M30" s="13"/>
      <c r="N30" s="13"/>
      <c r="O30" s="16"/>
      <c r="P30" s="16"/>
    </row>
    <row r="31" spans="1:16" ht="15" customHeight="1" thickBot="1">
      <c r="A31" s="250" t="s">
        <v>2</v>
      </c>
      <c r="B31" s="233"/>
      <c r="C31" s="245"/>
      <c r="D31" s="229"/>
      <c r="E31" s="229" t="s">
        <v>129</v>
      </c>
      <c r="F31" s="326" t="s">
        <v>94</v>
      </c>
      <c r="G31" s="326"/>
      <c r="H31" s="229"/>
      <c r="I31" s="229"/>
      <c r="J31" s="251">
        <v>0</v>
      </c>
      <c r="K31" s="35"/>
      <c r="L31" s="13"/>
      <c r="M31" s="13"/>
      <c r="N31" s="13"/>
      <c r="O31" s="16"/>
      <c r="P31" s="16"/>
    </row>
    <row r="32" spans="1:16" ht="15" customHeight="1">
      <c r="A32" s="325" t="s">
        <v>118</v>
      </c>
      <c r="B32" s="295"/>
      <c r="C32" s="291"/>
      <c r="D32" s="27"/>
      <c r="E32" s="27" t="s">
        <v>130</v>
      </c>
      <c r="F32" s="28"/>
      <c r="G32" s="28"/>
      <c r="H32" s="27"/>
      <c r="I32" s="27"/>
      <c r="J32" s="30">
        <v>-4500</v>
      </c>
      <c r="K32" s="35"/>
      <c r="L32" s="13"/>
      <c r="M32" s="13"/>
      <c r="N32" s="13"/>
      <c r="O32" s="16"/>
      <c r="P32" s="16"/>
    </row>
    <row r="33" spans="1:16" ht="15" customHeight="1">
      <c r="A33" s="14" t="s">
        <v>119</v>
      </c>
      <c r="B33" s="217"/>
      <c r="C33" s="79"/>
      <c r="D33" s="252"/>
      <c r="E33" s="252"/>
      <c r="F33" s="269"/>
      <c r="G33" s="269"/>
      <c r="H33" s="252"/>
      <c r="I33" s="252"/>
      <c r="J33" s="253">
        <v>4500</v>
      </c>
      <c r="K33" s="35"/>
      <c r="L33" s="13"/>
      <c r="M33" s="13"/>
      <c r="N33" s="13"/>
      <c r="O33" s="16"/>
      <c r="P33" s="16"/>
    </row>
    <row r="34" spans="1:16" ht="15" customHeight="1" thickBot="1">
      <c r="A34" s="250" t="s">
        <v>2</v>
      </c>
      <c r="B34" s="233"/>
      <c r="C34" s="245"/>
      <c r="D34" s="229"/>
      <c r="E34" s="229" t="s">
        <v>138</v>
      </c>
      <c r="F34" s="326"/>
      <c r="G34" s="326"/>
      <c r="H34" s="229"/>
      <c r="I34" s="229"/>
      <c r="J34" s="251">
        <f>SUM(J32:J33)</f>
        <v>0</v>
      </c>
      <c r="K34" s="35"/>
      <c r="L34" s="13"/>
      <c r="M34" s="13"/>
      <c r="N34" s="13"/>
      <c r="O34" s="16"/>
      <c r="P34" s="16"/>
    </row>
    <row r="35" spans="1:16" ht="15" customHeight="1">
      <c r="A35" s="325" t="s">
        <v>119</v>
      </c>
      <c r="B35" s="295"/>
      <c r="C35" s="291"/>
      <c r="D35" s="27"/>
      <c r="E35" s="27"/>
      <c r="F35" s="28" t="s">
        <v>139</v>
      </c>
      <c r="G35" s="28"/>
      <c r="H35" s="27"/>
      <c r="I35" s="27"/>
      <c r="J35" s="30">
        <f>Q61+Q112+Q130</f>
        <v>-7071.4</v>
      </c>
      <c r="K35" s="35"/>
      <c r="L35" s="13"/>
      <c r="M35" s="13"/>
      <c r="N35" s="13"/>
      <c r="O35" s="16"/>
      <c r="P35" s="16"/>
    </row>
    <row r="36" spans="1:16" ht="15" customHeight="1">
      <c r="A36" s="14"/>
      <c r="B36" s="217"/>
      <c r="C36" s="79"/>
      <c r="D36" s="252"/>
      <c r="E36" s="252"/>
      <c r="F36" s="269"/>
      <c r="G36" s="269"/>
      <c r="H36" s="252"/>
      <c r="I36" s="252"/>
      <c r="J36" s="253">
        <v>7071.4</v>
      </c>
      <c r="K36" s="35"/>
      <c r="L36" s="13"/>
      <c r="M36" s="13"/>
      <c r="N36" s="13"/>
      <c r="O36" s="16"/>
      <c r="P36" s="16"/>
    </row>
    <row r="37" spans="1:16" ht="15" customHeight="1" thickBot="1">
      <c r="A37" s="250" t="s">
        <v>2</v>
      </c>
      <c r="B37" s="233"/>
      <c r="C37" s="245"/>
      <c r="D37" s="229"/>
      <c r="E37" s="229"/>
      <c r="F37" s="326"/>
      <c r="G37" s="326"/>
      <c r="H37" s="229"/>
      <c r="I37" s="229"/>
      <c r="J37" s="251">
        <f>SUM(J35:J36)</f>
        <v>0</v>
      </c>
      <c r="K37" s="35"/>
      <c r="L37" s="13"/>
      <c r="M37" s="13"/>
      <c r="N37" s="13"/>
      <c r="O37" s="16"/>
      <c r="P37" s="16"/>
    </row>
    <row r="38" spans="1:14" ht="15" customHeight="1" thickBot="1">
      <c r="A38" s="16"/>
      <c r="B38" s="16"/>
      <c r="C38" s="16"/>
      <c r="D38" s="36"/>
      <c r="E38" s="36"/>
      <c r="F38" s="36"/>
      <c r="G38" s="36"/>
      <c r="H38" s="36"/>
      <c r="I38" s="36"/>
      <c r="J38" s="37"/>
      <c r="K38" s="13" t="s">
        <v>7</v>
      </c>
      <c r="L38" s="13"/>
      <c r="M38" s="13"/>
      <c r="N38" s="13"/>
    </row>
    <row r="39" spans="1:42" ht="57.75" customHeight="1" thickBot="1">
      <c r="A39" s="16"/>
      <c r="B39" s="16"/>
      <c r="C39" s="16"/>
      <c r="D39" s="36"/>
      <c r="E39" s="36"/>
      <c r="F39" s="36"/>
      <c r="G39" s="36"/>
      <c r="H39" s="36"/>
      <c r="I39" s="36"/>
      <c r="J39" s="37"/>
      <c r="K39" s="403" t="s">
        <v>131</v>
      </c>
      <c r="L39" s="404"/>
      <c r="M39" s="404"/>
      <c r="N39" s="405"/>
      <c r="O39" s="379" t="s">
        <v>134</v>
      </c>
      <c r="P39" s="380"/>
      <c r="Q39" s="380"/>
      <c r="R39" s="381"/>
      <c r="S39" s="402"/>
      <c r="T39" s="381"/>
      <c r="U39" s="383" t="s">
        <v>8</v>
      </c>
      <c r="V39" s="381"/>
      <c r="W39" s="383" t="s">
        <v>9</v>
      </c>
      <c r="X39" s="381"/>
      <c r="Y39" s="383" t="s">
        <v>10</v>
      </c>
      <c r="Z39" s="381"/>
      <c r="AA39" s="383" t="s">
        <v>11</v>
      </c>
      <c r="AB39" s="380"/>
      <c r="AC39" s="378"/>
      <c r="AD39" s="378"/>
      <c r="AE39" s="378"/>
      <c r="AF39" s="378"/>
      <c r="AG39" s="382"/>
      <c r="AH39" s="382"/>
      <c r="AI39" s="378"/>
      <c r="AJ39" s="378"/>
      <c r="AK39" s="378"/>
      <c r="AL39" s="378"/>
      <c r="AM39" s="378"/>
      <c r="AN39" s="378"/>
      <c r="AO39" s="378"/>
      <c r="AP39" s="378"/>
    </row>
    <row r="40" spans="1:30" ht="132" customHeight="1" thickBot="1">
      <c r="A40" s="38" t="s">
        <v>12</v>
      </c>
      <c r="B40" s="39" t="s">
        <v>13</v>
      </c>
      <c r="C40" s="39" t="s">
        <v>14</v>
      </c>
      <c r="D40" s="40" t="s">
        <v>15</v>
      </c>
      <c r="E40" s="40" t="s">
        <v>16</v>
      </c>
      <c r="F40" s="40" t="s">
        <v>17</v>
      </c>
      <c r="G40" s="40" t="s">
        <v>101</v>
      </c>
      <c r="H40" s="40" t="s">
        <v>18</v>
      </c>
      <c r="I40" s="40" t="s">
        <v>19</v>
      </c>
      <c r="J40" s="41" t="s">
        <v>54</v>
      </c>
      <c r="K40" s="42" t="s">
        <v>92</v>
      </c>
      <c r="L40" s="43" t="s">
        <v>20</v>
      </c>
      <c r="M40" s="44" t="s">
        <v>132</v>
      </c>
      <c r="N40" s="43" t="s">
        <v>20</v>
      </c>
      <c r="O40" s="42" t="s">
        <v>140</v>
      </c>
      <c r="P40" s="45" t="s">
        <v>20</v>
      </c>
      <c r="Q40" s="42" t="s">
        <v>141</v>
      </c>
      <c r="R40" s="45" t="s">
        <v>20</v>
      </c>
      <c r="S40" s="46" t="s">
        <v>21</v>
      </c>
      <c r="T40" s="45" t="s">
        <v>20</v>
      </c>
      <c r="U40" s="46" t="s">
        <v>21</v>
      </c>
      <c r="V40" s="45" t="s">
        <v>20</v>
      </c>
      <c r="W40" s="46" t="s">
        <v>21</v>
      </c>
      <c r="X40" s="45" t="s">
        <v>20</v>
      </c>
      <c r="Y40" s="46" t="s">
        <v>21</v>
      </c>
      <c r="Z40" s="45" t="s">
        <v>20</v>
      </c>
      <c r="AA40" s="46" t="s">
        <v>21</v>
      </c>
      <c r="AB40" s="349" t="s">
        <v>20</v>
      </c>
      <c r="AC40" s="351"/>
      <c r="AD40" s="350"/>
    </row>
    <row r="41" spans="1:28" ht="12.75" customHeight="1">
      <c r="A41" s="47"/>
      <c r="B41" s="48">
        <v>2212</v>
      </c>
      <c r="C41" s="48"/>
      <c r="D41" s="49" t="s">
        <v>61</v>
      </c>
      <c r="E41" s="50" t="s">
        <v>22</v>
      </c>
      <c r="F41" s="50"/>
      <c r="G41" s="50"/>
      <c r="H41" s="50"/>
      <c r="I41" s="51"/>
      <c r="J41" s="52"/>
      <c r="K41" s="53"/>
      <c r="L41" s="54"/>
      <c r="M41" s="55"/>
      <c r="N41" s="54"/>
      <c r="O41" s="56"/>
      <c r="P41" s="145"/>
      <c r="Q41" s="57"/>
      <c r="R41" s="58"/>
      <c r="S41" s="59"/>
      <c r="T41" s="60"/>
      <c r="U41" s="59"/>
      <c r="V41" s="61"/>
      <c r="W41" s="62"/>
      <c r="X41" s="16"/>
      <c r="Y41" s="59"/>
      <c r="Z41" s="61"/>
      <c r="AA41" s="59"/>
      <c r="AB41" s="61"/>
    </row>
    <row r="42" spans="1:28" ht="12.75" customHeight="1">
      <c r="A42" s="63"/>
      <c r="B42" s="64"/>
      <c r="C42" s="64">
        <v>6351</v>
      </c>
      <c r="D42" s="64"/>
      <c r="E42" s="65"/>
      <c r="F42" s="65"/>
      <c r="G42" s="65"/>
      <c r="H42" s="65"/>
      <c r="I42" s="66"/>
      <c r="J42" s="67"/>
      <c r="K42" s="68"/>
      <c r="L42" s="69"/>
      <c r="M42" s="70">
        <v>6015.6</v>
      </c>
      <c r="N42" s="69"/>
      <c r="O42" s="71"/>
      <c r="P42" s="136"/>
      <c r="Q42" s="72"/>
      <c r="R42" s="73"/>
      <c r="S42" s="74"/>
      <c r="T42" s="75"/>
      <c r="U42" s="76"/>
      <c r="V42" s="77"/>
      <c r="W42" s="78"/>
      <c r="X42" s="79"/>
      <c r="Y42" s="76"/>
      <c r="Z42" s="77"/>
      <c r="AA42" s="76"/>
      <c r="AB42" s="77"/>
    </row>
    <row r="43" spans="1:28" ht="12.75" customHeight="1" thickBot="1">
      <c r="A43" s="277"/>
      <c r="B43" s="92"/>
      <c r="C43" s="92">
        <v>6351</v>
      </c>
      <c r="D43" s="92"/>
      <c r="E43" s="278" t="s">
        <v>23</v>
      </c>
      <c r="F43" s="278"/>
      <c r="G43" s="278"/>
      <c r="H43" s="278"/>
      <c r="I43" s="94"/>
      <c r="J43" s="279">
        <v>20000</v>
      </c>
      <c r="K43" s="96"/>
      <c r="L43" s="280">
        <f>SUM(J43:K43)</f>
        <v>20000</v>
      </c>
      <c r="M43" s="183">
        <f>SUM(M42)</f>
        <v>6015.6</v>
      </c>
      <c r="N43" s="280">
        <f>SUM(L43:M43)</f>
        <v>26015.6</v>
      </c>
      <c r="O43" s="99"/>
      <c r="P43" s="366">
        <f>SUM(N43:O43)</f>
        <v>26015.6</v>
      </c>
      <c r="Q43" s="96"/>
      <c r="R43" s="367">
        <f>SUM(P43:Q43)</f>
        <v>26015.6</v>
      </c>
      <c r="S43" s="74"/>
      <c r="T43" s="82"/>
      <c r="U43" s="83"/>
      <c r="V43" s="82">
        <f>SUM(U43)</f>
        <v>0</v>
      </c>
      <c r="W43" s="83"/>
      <c r="X43" s="84">
        <f>SUM(V43:W43)</f>
        <v>0</v>
      </c>
      <c r="Y43" s="83">
        <f>SUM(Y42)</f>
        <v>0</v>
      </c>
      <c r="Z43" s="82">
        <f>SUM(X43:Y43)</f>
        <v>0</v>
      </c>
      <c r="AA43" s="83">
        <f>SUM(AA42)</f>
        <v>0</v>
      </c>
      <c r="AB43" s="82">
        <f>SUM(Z43:AA43)</f>
        <v>0</v>
      </c>
    </row>
    <row r="44" spans="1:28" ht="12.75" customHeight="1">
      <c r="A44" s="140"/>
      <c r="B44" s="141">
        <v>2212</v>
      </c>
      <c r="C44" s="141"/>
      <c r="D44" s="142" t="s">
        <v>25</v>
      </c>
      <c r="E44" s="130" t="s">
        <v>26</v>
      </c>
      <c r="F44" s="130"/>
      <c r="G44" s="130"/>
      <c r="H44" s="130"/>
      <c r="I44" s="51"/>
      <c r="J44" s="52"/>
      <c r="K44" s="53"/>
      <c r="L44" s="54"/>
      <c r="M44" s="55"/>
      <c r="N44" s="377"/>
      <c r="O44" s="56"/>
      <c r="P44" s="145"/>
      <c r="Q44" s="146"/>
      <c r="R44" s="147"/>
      <c r="S44" s="59"/>
      <c r="T44" s="60"/>
      <c r="U44" s="72"/>
      <c r="V44" s="60"/>
      <c r="W44" s="109"/>
      <c r="X44" s="15"/>
      <c r="Y44" s="72"/>
      <c r="Z44" s="60"/>
      <c r="AA44" s="72"/>
      <c r="AB44" s="60"/>
    </row>
    <row r="45" spans="1:28" ht="12.75" customHeight="1">
      <c r="A45" s="134"/>
      <c r="B45" s="105"/>
      <c r="C45" s="105">
        <v>6121</v>
      </c>
      <c r="D45" s="116"/>
      <c r="E45" s="118"/>
      <c r="F45" s="118"/>
      <c r="G45" s="118"/>
      <c r="H45" s="118"/>
      <c r="I45" s="80"/>
      <c r="J45" s="67"/>
      <c r="K45" s="68">
        <v>500</v>
      </c>
      <c r="L45" s="69"/>
      <c r="M45" s="70">
        <v>-7324.4</v>
      </c>
      <c r="N45" s="113"/>
      <c r="O45" s="71"/>
      <c r="P45" s="136"/>
      <c r="Q45" s="76"/>
      <c r="R45" s="91"/>
      <c r="S45" s="59"/>
      <c r="T45" s="60"/>
      <c r="U45" s="72"/>
      <c r="V45" s="60"/>
      <c r="W45" s="109"/>
      <c r="X45" s="15"/>
      <c r="Y45" s="72"/>
      <c r="Z45" s="60"/>
      <c r="AA45" s="72"/>
      <c r="AB45" s="60"/>
    </row>
    <row r="46" spans="1:28" ht="12.75" customHeight="1" thickBot="1">
      <c r="A46" s="124"/>
      <c r="B46" s="125"/>
      <c r="C46" s="126">
        <v>6121</v>
      </c>
      <c r="D46" s="126"/>
      <c r="E46" s="93" t="s">
        <v>24</v>
      </c>
      <c r="F46" s="93"/>
      <c r="G46" s="93"/>
      <c r="H46" s="93"/>
      <c r="I46" s="94"/>
      <c r="J46" s="95">
        <v>34000</v>
      </c>
      <c r="K46" s="96">
        <f>SUM(K45)</f>
        <v>500</v>
      </c>
      <c r="L46" s="128">
        <f>SUM(J46:K46)</f>
        <v>34500</v>
      </c>
      <c r="M46" s="183">
        <f>SUM(M45)</f>
        <v>-7324.4</v>
      </c>
      <c r="N46" s="260">
        <f>SUM(L46:M46)</f>
        <v>27175.6</v>
      </c>
      <c r="O46" s="99"/>
      <c r="P46" s="97">
        <f>SUM(N46:O46)</f>
        <v>27175.6</v>
      </c>
      <c r="Q46" s="102"/>
      <c r="R46" s="158">
        <f>SUM(P46:Q46)</f>
        <v>27175.6</v>
      </c>
      <c r="S46" s="100"/>
      <c r="T46" s="101"/>
      <c r="U46" s="102"/>
      <c r="V46" s="101"/>
      <c r="W46" s="129"/>
      <c r="X46" s="18"/>
      <c r="Y46" s="102"/>
      <c r="Z46" s="101"/>
      <c r="AA46" s="102"/>
      <c r="AB46" s="101"/>
    </row>
    <row r="47" spans="1:28" ht="12.75" customHeight="1">
      <c r="A47" s="103"/>
      <c r="B47" s="104">
        <v>2212</v>
      </c>
      <c r="C47" s="104"/>
      <c r="D47" s="105" t="s">
        <v>55</v>
      </c>
      <c r="E47" s="130" t="s">
        <v>96</v>
      </c>
      <c r="F47" s="106"/>
      <c r="G47" s="106"/>
      <c r="H47" s="106"/>
      <c r="I47" s="85"/>
      <c r="J47" s="131"/>
      <c r="K47" s="86"/>
      <c r="L47" s="87"/>
      <c r="M47" s="88"/>
      <c r="N47" s="89"/>
      <c r="O47" s="86"/>
      <c r="P47" s="153"/>
      <c r="Q47" s="72"/>
      <c r="R47" s="73"/>
      <c r="S47" s="59"/>
      <c r="T47" s="60"/>
      <c r="U47" s="72"/>
      <c r="V47" s="60"/>
      <c r="W47" s="109"/>
      <c r="X47" s="15"/>
      <c r="Y47" s="72"/>
      <c r="Z47" s="60"/>
      <c r="AA47" s="72"/>
      <c r="AB47" s="60"/>
    </row>
    <row r="48" spans="1:28" ht="12.75" customHeight="1">
      <c r="A48" s="134"/>
      <c r="B48" s="105"/>
      <c r="C48" s="111">
        <v>6121</v>
      </c>
      <c r="D48" s="117"/>
      <c r="E48" s="122"/>
      <c r="F48" s="122"/>
      <c r="G48" s="118"/>
      <c r="H48" s="122"/>
      <c r="I48" s="80"/>
      <c r="J48" s="135"/>
      <c r="K48" s="68"/>
      <c r="L48" s="69"/>
      <c r="M48" s="70">
        <v>-2694.6</v>
      </c>
      <c r="N48" s="259"/>
      <c r="O48" s="333">
        <v>6958.5</v>
      </c>
      <c r="P48" s="339"/>
      <c r="Q48" s="81"/>
      <c r="R48" s="259"/>
      <c r="S48" s="59"/>
      <c r="T48" s="121"/>
      <c r="U48" s="137"/>
      <c r="V48" s="121"/>
      <c r="W48" s="137"/>
      <c r="X48" s="138"/>
      <c r="Y48" s="137"/>
      <c r="Z48" s="121"/>
      <c r="AA48" s="137"/>
      <c r="AB48" s="121"/>
    </row>
    <row r="49" spans="1:28" ht="12.75" customHeight="1" thickBot="1">
      <c r="A49" s="124"/>
      <c r="B49" s="125"/>
      <c r="C49" s="126">
        <v>6121</v>
      </c>
      <c r="D49" s="126"/>
      <c r="E49" s="93" t="s">
        <v>24</v>
      </c>
      <c r="F49" s="93"/>
      <c r="G49" s="319"/>
      <c r="H49" s="93"/>
      <c r="I49" s="94"/>
      <c r="J49" s="139">
        <v>11035</v>
      </c>
      <c r="K49" s="96"/>
      <c r="L49" s="97">
        <f>SUM(J49:K49)</f>
        <v>11035</v>
      </c>
      <c r="M49" s="183">
        <f>SUM(M48)</f>
        <v>-2694.6</v>
      </c>
      <c r="N49" s="260">
        <f>SUM(L49:M49)</f>
        <v>8340.4</v>
      </c>
      <c r="O49" s="336">
        <f>SUM(O48)</f>
        <v>6958.5</v>
      </c>
      <c r="P49" s="340">
        <f>SUM(N49:O49)</f>
        <v>15298.9</v>
      </c>
      <c r="Q49" s="120"/>
      <c r="R49" s="352">
        <f>SUM(P49:Q49)</f>
        <v>15298.9</v>
      </c>
      <c r="S49" s="59"/>
      <c r="T49" s="121"/>
      <c r="U49" s="137"/>
      <c r="V49" s="121"/>
      <c r="W49" s="137"/>
      <c r="X49" s="138"/>
      <c r="Y49" s="137"/>
      <c r="Z49" s="121"/>
      <c r="AA49" s="137"/>
      <c r="AB49" s="121"/>
    </row>
    <row r="50" spans="1:28" ht="12.75" customHeight="1">
      <c r="A50" s="140"/>
      <c r="B50" s="314">
        <v>2212</v>
      </c>
      <c r="C50" s="141"/>
      <c r="D50" s="142" t="s">
        <v>62</v>
      </c>
      <c r="E50" s="143" t="s">
        <v>27</v>
      </c>
      <c r="F50" s="143"/>
      <c r="G50" s="254"/>
      <c r="H50" s="143"/>
      <c r="I50" s="51"/>
      <c r="J50" s="144"/>
      <c r="K50" s="53"/>
      <c r="L50" s="54"/>
      <c r="M50" s="55"/>
      <c r="N50" s="255"/>
      <c r="O50" s="335"/>
      <c r="P50" s="341"/>
      <c r="Q50" s="146"/>
      <c r="R50" s="147"/>
      <c r="S50" s="59"/>
      <c r="T50" s="60"/>
      <c r="U50" s="72"/>
      <c r="V50" s="60"/>
      <c r="W50" s="109"/>
      <c r="X50" s="15"/>
      <c r="Y50" s="72"/>
      <c r="Z50" s="60"/>
      <c r="AA50" s="72"/>
      <c r="AB50" s="60"/>
    </row>
    <row r="51" spans="1:31" ht="12.75" customHeight="1">
      <c r="A51" s="134"/>
      <c r="B51" s="105"/>
      <c r="C51" s="105">
        <v>6121</v>
      </c>
      <c r="D51" s="116"/>
      <c r="E51" s="118"/>
      <c r="F51" s="302"/>
      <c r="G51" s="302">
        <v>8500</v>
      </c>
      <c r="H51" s="118"/>
      <c r="I51" s="80"/>
      <c r="J51" s="135"/>
      <c r="K51" s="68"/>
      <c r="L51" s="69"/>
      <c r="M51" s="70">
        <v>-6500</v>
      </c>
      <c r="N51" s="259"/>
      <c r="O51" s="333">
        <v>-1000</v>
      </c>
      <c r="P51" s="339"/>
      <c r="Q51" s="81"/>
      <c r="R51" s="259"/>
      <c r="S51" s="74"/>
      <c r="T51" s="82"/>
      <c r="U51" s="83"/>
      <c r="V51" s="82"/>
      <c r="W51" s="83"/>
      <c r="X51" s="138"/>
      <c r="Y51" s="137"/>
      <c r="Z51" s="121"/>
      <c r="AA51" s="137"/>
      <c r="AB51" s="121"/>
      <c r="AE51" s="16"/>
    </row>
    <row r="52" spans="1:28" ht="12.75" customHeight="1" thickBot="1">
      <c r="A52" s="124"/>
      <c r="B52" s="125"/>
      <c r="C52" s="126">
        <v>6121</v>
      </c>
      <c r="D52" s="126"/>
      <c r="E52" s="93" t="s">
        <v>24</v>
      </c>
      <c r="F52" s="93"/>
      <c r="G52" s="93"/>
      <c r="H52" s="93"/>
      <c r="I52" s="94"/>
      <c r="J52" s="139">
        <v>8000</v>
      </c>
      <c r="K52" s="127"/>
      <c r="L52" s="128">
        <f>SUM(J52:K52)</f>
        <v>8000</v>
      </c>
      <c r="M52" s="96">
        <f>SUM(M51)</f>
        <v>-6500</v>
      </c>
      <c r="N52" s="260">
        <f>SUM(L52:M52)</f>
        <v>1500</v>
      </c>
      <c r="O52" s="337">
        <f>SUM(O51)</f>
        <v>-1000</v>
      </c>
      <c r="P52" s="342">
        <f>SUM(N52:O52)</f>
        <v>500</v>
      </c>
      <c r="Q52" s="96"/>
      <c r="R52" s="260">
        <f>SUM(P52:Q52)</f>
        <v>500</v>
      </c>
      <c r="S52" s="149"/>
      <c r="T52" s="150"/>
      <c r="U52" s="151"/>
      <c r="V52" s="150"/>
      <c r="W52" s="151"/>
      <c r="X52" s="150"/>
      <c r="Y52" s="137"/>
      <c r="Z52" s="121"/>
      <c r="AA52" s="137"/>
      <c r="AB52" s="121"/>
    </row>
    <row r="53" spans="1:28" ht="23.25" customHeight="1">
      <c r="A53" s="103"/>
      <c r="B53" s="104">
        <v>2212</v>
      </c>
      <c r="C53" s="104"/>
      <c r="D53" s="105"/>
      <c r="E53" s="106" t="s">
        <v>28</v>
      </c>
      <c r="F53" s="106"/>
      <c r="G53" s="106"/>
      <c r="H53" s="106"/>
      <c r="I53" s="85"/>
      <c r="J53" s="152"/>
      <c r="K53" s="86"/>
      <c r="L53" s="87"/>
      <c r="M53" s="88"/>
      <c r="N53" s="258"/>
      <c r="O53" s="334"/>
      <c r="P53" s="340"/>
      <c r="Q53" s="72"/>
      <c r="R53" s="73"/>
      <c r="S53" s="59"/>
      <c r="T53" s="60"/>
      <c r="U53" s="72"/>
      <c r="V53" s="61"/>
      <c r="W53" s="62"/>
      <c r="X53" s="16"/>
      <c r="Y53" s="72"/>
      <c r="Z53" s="61"/>
      <c r="AA53" s="72"/>
      <c r="AB53" s="61"/>
    </row>
    <row r="54" spans="1:28" ht="12.75" customHeight="1">
      <c r="A54" s="134"/>
      <c r="B54" s="105"/>
      <c r="C54" s="105">
        <v>6121</v>
      </c>
      <c r="D54" s="154"/>
      <c r="E54" s="118"/>
      <c r="F54" s="118"/>
      <c r="G54" s="118"/>
      <c r="H54" s="118"/>
      <c r="I54" s="80"/>
      <c r="J54" s="67"/>
      <c r="K54" s="68"/>
      <c r="L54" s="69"/>
      <c r="M54" s="70"/>
      <c r="N54" s="136"/>
      <c r="O54" s="333"/>
      <c r="P54" s="339"/>
      <c r="Q54" s="76"/>
      <c r="R54" s="91"/>
      <c r="S54" s="76"/>
      <c r="T54" s="75"/>
      <c r="U54" s="76"/>
      <c r="V54" s="75"/>
      <c r="W54" s="114"/>
      <c r="X54" s="115"/>
      <c r="Y54" s="76"/>
      <c r="Z54" s="75"/>
      <c r="AA54" s="76"/>
      <c r="AB54" s="75"/>
    </row>
    <row r="55" spans="1:28" ht="12.75" customHeight="1" thickBot="1">
      <c r="A55" s="124"/>
      <c r="B55" s="125"/>
      <c r="C55" s="126">
        <v>6121</v>
      </c>
      <c r="D55" s="126"/>
      <c r="E55" s="93" t="s">
        <v>24</v>
      </c>
      <c r="F55" s="93"/>
      <c r="G55" s="93"/>
      <c r="H55" s="93"/>
      <c r="I55" s="94"/>
      <c r="J55" s="95">
        <v>0</v>
      </c>
      <c r="K55" s="127"/>
      <c r="L55" s="97">
        <f>SUM(J55:K55)</f>
        <v>0</v>
      </c>
      <c r="M55" s="183">
        <f>SUM(M54)</f>
        <v>0</v>
      </c>
      <c r="N55" s="97">
        <f>SUM(L55:M55)</f>
        <v>0</v>
      </c>
      <c r="O55" s="346"/>
      <c r="P55" s="342">
        <f>SUM(N55:O55)</f>
        <v>0</v>
      </c>
      <c r="Q55" s="156"/>
      <c r="R55" s="157">
        <f>SUM(P55:Q55)</f>
        <v>0</v>
      </c>
      <c r="S55" s="96"/>
      <c r="T55" s="158"/>
      <c r="U55" s="102"/>
      <c r="V55" s="158"/>
      <c r="W55" s="159"/>
      <c r="X55" s="160"/>
      <c r="Y55" s="102"/>
      <c r="Z55" s="158"/>
      <c r="AA55" s="102"/>
      <c r="AB55" s="158"/>
    </row>
    <row r="56" spans="1:28" ht="12.75" customHeight="1">
      <c r="A56" s="140"/>
      <c r="B56" s="141">
        <v>2212</v>
      </c>
      <c r="C56" s="141"/>
      <c r="D56" s="142" t="s">
        <v>58</v>
      </c>
      <c r="E56" s="130" t="s">
        <v>60</v>
      </c>
      <c r="F56" s="130"/>
      <c r="G56" s="130"/>
      <c r="H56" s="249" t="s">
        <v>59</v>
      </c>
      <c r="I56" s="51"/>
      <c r="J56" s="144"/>
      <c r="K56" s="53"/>
      <c r="L56" s="54"/>
      <c r="M56" s="55"/>
      <c r="N56" s="145"/>
      <c r="O56" s="334"/>
      <c r="P56" s="340"/>
      <c r="Q56" s="72"/>
      <c r="R56" s="73"/>
      <c r="S56" s="59"/>
      <c r="T56" s="60"/>
      <c r="U56" s="72"/>
      <c r="V56" s="60"/>
      <c r="W56" s="109"/>
      <c r="X56" s="15"/>
      <c r="Y56" s="72"/>
      <c r="Z56" s="60"/>
      <c r="AA56" s="72"/>
      <c r="AB56" s="60"/>
    </row>
    <row r="57" spans="1:28" ht="12.75" customHeight="1">
      <c r="A57" s="134"/>
      <c r="B57" s="105"/>
      <c r="C57" s="105">
        <v>6121</v>
      </c>
      <c r="D57" s="105"/>
      <c r="E57" s="118"/>
      <c r="F57" s="118"/>
      <c r="G57" s="118"/>
      <c r="H57" s="118"/>
      <c r="I57" s="80"/>
      <c r="J57" s="67"/>
      <c r="K57" s="68">
        <v>7155.5</v>
      </c>
      <c r="L57" s="69"/>
      <c r="M57" s="70"/>
      <c r="N57" s="136"/>
      <c r="O57" s="68"/>
      <c r="P57" s="136"/>
      <c r="Q57" s="76"/>
      <c r="R57" s="91"/>
      <c r="S57" s="74"/>
      <c r="T57" s="75"/>
      <c r="U57" s="76"/>
      <c r="V57" s="75"/>
      <c r="W57" s="114"/>
      <c r="X57" s="115"/>
      <c r="Y57" s="76"/>
      <c r="Z57" s="75"/>
      <c r="AA57" s="76"/>
      <c r="AB57" s="75"/>
    </row>
    <row r="58" spans="1:28" ht="12.75" customHeight="1" thickBot="1">
      <c r="A58" s="161"/>
      <c r="B58" s="162"/>
      <c r="C58" s="163">
        <v>6121</v>
      </c>
      <c r="D58" s="163"/>
      <c r="E58" s="93" t="s">
        <v>24</v>
      </c>
      <c r="F58" s="164"/>
      <c r="G58" s="164"/>
      <c r="H58" s="164"/>
      <c r="I58" s="165"/>
      <c r="J58" s="166">
        <v>4114.6</v>
      </c>
      <c r="K58" s="156">
        <f>SUM(K57)</f>
        <v>7155.5</v>
      </c>
      <c r="L58" s="167">
        <f>SUM(J58:K58)</f>
        <v>11270.1</v>
      </c>
      <c r="M58" s="303"/>
      <c r="N58" s="167">
        <f>SUM(L58:M58)</f>
        <v>11270.1</v>
      </c>
      <c r="O58" s="332"/>
      <c r="P58" s="167">
        <f>SUM(N58:O58)</f>
        <v>11270.1</v>
      </c>
      <c r="Q58" s="156"/>
      <c r="R58" s="157">
        <f>SUM(P58:Q58)</f>
        <v>11270.1</v>
      </c>
      <c r="S58" s="100"/>
      <c r="T58" s="158">
        <f>SUM(R58:S58)</f>
        <v>11270.1</v>
      </c>
      <c r="U58" s="100"/>
      <c r="V58" s="158">
        <f>SUM(T58:U58)</f>
        <v>11270.1</v>
      </c>
      <c r="W58" s="159"/>
      <c r="X58" s="160">
        <f>SUM(V58:W58)</f>
        <v>11270.1</v>
      </c>
      <c r="Y58" s="96">
        <f>SUM(Y57)</f>
        <v>0</v>
      </c>
      <c r="Z58" s="158">
        <f>SUM(X58:Y58)</f>
        <v>11270.1</v>
      </c>
      <c r="AA58" s="96"/>
      <c r="AB58" s="158">
        <f>SUM(Z58:AA58)</f>
        <v>11270.1</v>
      </c>
    </row>
    <row r="59" spans="1:28" ht="12.75" customHeight="1">
      <c r="A59" s="103"/>
      <c r="B59" s="104">
        <v>2212</v>
      </c>
      <c r="C59" s="104"/>
      <c r="D59" s="111" t="s">
        <v>63</v>
      </c>
      <c r="E59" s="130" t="s">
        <v>29</v>
      </c>
      <c r="F59" s="106"/>
      <c r="G59" s="106"/>
      <c r="H59" s="106"/>
      <c r="I59" s="85"/>
      <c r="J59" s="131"/>
      <c r="K59" s="86"/>
      <c r="L59" s="87"/>
      <c r="M59" s="88"/>
      <c r="N59" s="153"/>
      <c r="O59" s="90"/>
      <c r="P59" s="153"/>
      <c r="Q59" s="72"/>
      <c r="R59" s="73"/>
      <c r="S59" s="59"/>
      <c r="T59" s="60"/>
      <c r="U59" s="59"/>
      <c r="V59" s="60"/>
      <c r="W59" s="109"/>
      <c r="X59" s="15"/>
      <c r="Y59" s="59"/>
      <c r="Z59" s="60"/>
      <c r="AA59" s="59"/>
      <c r="AB59" s="60"/>
    </row>
    <row r="60" spans="1:28" ht="12.75" customHeight="1">
      <c r="A60" s="134"/>
      <c r="B60" s="105"/>
      <c r="C60" s="105">
        <v>6121</v>
      </c>
      <c r="D60" s="105"/>
      <c r="E60" s="118"/>
      <c r="F60" s="118"/>
      <c r="G60" s="118"/>
      <c r="H60" s="118"/>
      <c r="I60" s="80"/>
      <c r="J60" s="67"/>
      <c r="K60" s="68"/>
      <c r="L60" s="69"/>
      <c r="M60" s="70"/>
      <c r="N60" s="136"/>
      <c r="O60" s="71"/>
      <c r="P60" s="136"/>
      <c r="Q60" s="76">
        <v>-1024</v>
      </c>
      <c r="R60" s="91"/>
      <c r="S60" s="74"/>
      <c r="T60" s="75"/>
      <c r="U60" s="76"/>
      <c r="V60" s="75"/>
      <c r="W60" s="114"/>
      <c r="X60" s="115"/>
      <c r="Y60" s="76"/>
      <c r="Z60" s="75"/>
      <c r="AA60" s="76"/>
      <c r="AB60" s="75"/>
    </row>
    <row r="61" spans="1:28" ht="12.75" customHeight="1" thickBot="1">
      <c r="A61" s="161"/>
      <c r="B61" s="162"/>
      <c r="C61" s="163">
        <v>6121</v>
      </c>
      <c r="D61" s="163"/>
      <c r="E61" s="93" t="s">
        <v>24</v>
      </c>
      <c r="F61" s="93"/>
      <c r="G61" s="93"/>
      <c r="H61" s="93"/>
      <c r="I61" s="94"/>
      <c r="J61" s="95">
        <v>1024</v>
      </c>
      <c r="K61" s="96"/>
      <c r="L61" s="97">
        <f>SUM(J61:K61)</f>
        <v>1024</v>
      </c>
      <c r="M61" s="183">
        <f>SUM(M60)</f>
        <v>0</v>
      </c>
      <c r="N61" s="97">
        <f>SUM(L61:M61)</f>
        <v>1024</v>
      </c>
      <c r="O61" s="99"/>
      <c r="P61" s="97">
        <f>SUM(N61:O61)</f>
        <v>1024</v>
      </c>
      <c r="Q61" s="96">
        <f>SUM(Q60)</f>
        <v>-1024</v>
      </c>
      <c r="R61" s="158">
        <f>SUM(P61:Q61)</f>
        <v>0</v>
      </c>
      <c r="S61" s="100"/>
      <c r="T61" s="158">
        <f>SUM(R61:S61)</f>
        <v>0</v>
      </c>
      <c r="U61" s="96">
        <f>SUM(U60)</f>
        <v>0</v>
      </c>
      <c r="V61" s="158">
        <f>SUM(T61:U61)</f>
        <v>0</v>
      </c>
      <c r="W61" s="159"/>
      <c r="X61" s="160">
        <f>SUM(V61:W61)</f>
        <v>0</v>
      </c>
      <c r="Y61" s="96"/>
      <c r="Z61" s="158">
        <f>SUM(X61:Y61)</f>
        <v>0</v>
      </c>
      <c r="AA61" s="96"/>
      <c r="AB61" s="158">
        <f>SUM(Z61:AA61)</f>
        <v>0</v>
      </c>
    </row>
    <row r="62" spans="1:28" ht="24" customHeight="1">
      <c r="A62" s="140"/>
      <c r="B62" s="141">
        <v>2212</v>
      </c>
      <c r="C62" s="141"/>
      <c r="D62" s="142" t="s">
        <v>64</v>
      </c>
      <c r="E62" s="130" t="s">
        <v>30</v>
      </c>
      <c r="F62" s="130"/>
      <c r="G62" s="130"/>
      <c r="H62" s="130"/>
      <c r="I62" s="51"/>
      <c r="J62" s="144"/>
      <c r="K62" s="53"/>
      <c r="L62" s="54"/>
      <c r="M62" s="55"/>
      <c r="N62" s="145"/>
      <c r="O62" s="90"/>
      <c r="P62" s="153"/>
      <c r="Q62" s="72"/>
      <c r="R62" s="73"/>
      <c r="S62" s="59"/>
      <c r="T62" s="60"/>
      <c r="U62" s="72"/>
      <c r="V62" s="61"/>
      <c r="W62" s="62"/>
      <c r="X62" s="16"/>
      <c r="Y62" s="72"/>
      <c r="Z62" s="61"/>
      <c r="AA62" s="72"/>
      <c r="AB62" s="61"/>
    </row>
    <row r="63" spans="1:28" ht="12.75" customHeight="1">
      <c r="A63" s="134"/>
      <c r="B63" s="105"/>
      <c r="C63" s="105">
        <v>6121</v>
      </c>
      <c r="D63" s="105"/>
      <c r="E63" s="118"/>
      <c r="F63" s="118"/>
      <c r="G63" s="118"/>
      <c r="H63" s="118"/>
      <c r="I63" s="80"/>
      <c r="J63" s="169"/>
      <c r="K63" s="68"/>
      <c r="L63" s="69"/>
      <c r="M63" s="70"/>
      <c r="N63" s="136"/>
      <c r="O63" s="71">
        <v>-578.9</v>
      </c>
      <c r="P63" s="136"/>
      <c r="Q63" s="76"/>
      <c r="R63" s="91"/>
      <c r="S63" s="74"/>
      <c r="T63" s="75"/>
      <c r="U63" s="76"/>
      <c r="V63" s="77"/>
      <c r="W63" s="78"/>
      <c r="X63" s="79"/>
      <c r="Y63" s="76"/>
      <c r="Z63" s="77"/>
      <c r="AA63" s="76"/>
      <c r="AB63" s="77"/>
    </row>
    <row r="64" spans="1:28" ht="12.75" customHeight="1" thickBot="1">
      <c r="A64" s="124"/>
      <c r="B64" s="125"/>
      <c r="C64" s="126">
        <v>6121</v>
      </c>
      <c r="D64" s="126"/>
      <c r="E64" s="93" t="s">
        <v>24</v>
      </c>
      <c r="F64" s="93"/>
      <c r="G64" s="93"/>
      <c r="H64" s="93"/>
      <c r="I64" s="94"/>
      <c r="J64" s="139">
        <v>578.9</v>
      </c>
      <c r="K64" s="96"/>
      <c r="L64" s="97">
        <f>SUM(J64:K64)</f>
        <v>578.9</v>
      </c>
      <c r="M64" s="183">
        <f>SUM(M63)</f>
        <v>0</v>
      </c>
      <c r="N64" s="97">
        <f>SUM(L64:M64)</f>
        <v>578.9</v>
      </c>
      <c r="O64" s="338">
        <f>SUM(O63)</f>
        <v>-578.9</v>
      </c>
      <c r="P64" s="97">
        <f>SUM(N64:O64)</f>
        <v>0</v>
      </c>
      <c r="Q64" s="96"/>
      <c r="R64" s="158">
        <f>SUM(Q64)</f>
        <v>0</v>
      </c>
      <c r="S64" s="100"/>
      <c r="T64" s="158">
        <f>SUM(R64:S64)</f>
        <v>0</v>
      </c>
      <c r="U64" s="96">
        <f>SUM(U63)</f>
        <v>0</v>
      </c>
      <c r="V64" s="158">
        <f>SUM(T64:U64)</f>
        <v>0</v>
      </c>
      <c r="W64" s="159"/>
      <c r="X64" s="160">
        <f>SUM(V64:W64)</f>
        <v>0</v>
      </c>
      <c r="Y64" s="96">
        <f>SUM(Y63)</f>
        <v>0</v>
      </c>
      <c r="Z64" s="158">
        <f>SUM(X64:Y64)</f>
        <v>0</v>
      </c>
      <c r="AA64" s="96"/>
      <c r="AB64" s="158">
        <f>SUM(Z64:AA64)</f>
        <v>0</v>
      </c>
    </row>
    <row r="65" spans="1:28" ht="27" customHeight="1" thickBot="1">
      <c r="A65" s="103"/>
      <c r="B65" s="141">
        <v>2212</v>
      </c>
      <c r="C65" s="104"/>
      <c r="D65" s="49" t="s">
        <v>65</v>
      </c>
      <c r="E65" s="170" t="s">
        <v>31</v>
      </c>
      <c r="F65" s="171"/>
      <c r="G65" s="171"/>
      <c r="H65" s="171"/>
      <c r="I65" s="85"/>
      <c r="J65" s="172"/>
      <c r="K65" s="120"/>
      <c r="L65" s="153"/>
      <c r="M65" s="88"/>
      <c r="N65" s="153"/>
      <c r="O65" s="90"/>
      <c r="P65" s="153"/>
      <c r="Q65" s="120"/>
      <c r="R65" s="354"/>
      <c r="S65" s="149"/>
      <c r="T65" s="157"/>
      <c r="U65" s="156"/>
      <c r="V65" s="157"/>
      <c r="W65" s="173"/>
      <c r="X65" s="174"/>
      <c r="Y65" s="156"/>
      <c r="Z65" s="157"/>
      <c r="AA65" s="156"/>
      <c r="AB65" s="157"/>
    </row>
    <row r="66" spans="1:28" ht="12.75" customHeight="1" thickBot="1">
      <c r="A66" s="110"/>
      <c r="B66" s="111"/>
      <c r="C66" s="105">
        <v>6121</v>
      </c>
      <c r="D66" s="117"/>
      <c r="E66" s="118"/>
      <c r="F66" s="122"/>
      <c r="G66" s="122"/>
      <c r="H66" s="122"/>
      <c r="I66" s="132"/>
      <c r="J66" s="175"/>
      <c r="K66" s="177"/>
      <c r="L66" s="176"/>
      <c r="M66" s="133"/>
      <c r="N66" s="176"/>
      <c r="O66" s="71"/>
      <c r="P66" s="136"/>
      <c r="Q66" s="81"/>
      <c r="R66" s="363"/>
      <c r="S66" s="149"/>
      <c r="T66" s="157"/>
      <c r="U66" s="156"/>
      <c r="V66" s="157"/>
      <c r="W66" s="173"/>
      <c r="X66" s="174"/>
      <c r="Y66" s="156"/>
      <c r="Z66" s="157"/>
      <c r="AA66" s="156"/>
      <c r="AB66" s="157"/>
    </row>
    <row r="67" spans="1:28" ht="12.75" customHeight="1" thickBot="1">
      <c r="A67" s="124"/>
      <c r="B67" s="125"/>
      <c r="C67" s="126">
        <v>6121</v>
      </c>
      <c r="D67" s="126"/>
      <c r="E67" s="93" t="s">
        <v>24</v>
      </c>
      <c r="F67" s="93"/>
      <c r="G67" s="93"/>
      <c r="H67" s="93"/>
      <c r="I67" s="94"/>
      <c r="J67" s="139">
        <v>5243.1</v>
      </c>
      <c r="K67" s="96"/>
      <c r="L67" s="97">
        <f>SUM(J67:K67)</f>
        <v>5243.1</v>
      </c>
      <c r="M67" s="183">
        <f>SUM(M66)</f>
        <v>0</v>
      </c>
      <c r="N67" s="97">
        <f>SUM(L67:M67)</f>
        <v>5243.1</v>
      </c>
      <c r="O67" s="155"/>
      <c r="P67" s="167">
        <f>SUM(N67:O67)</f>
        <v>5243.1</v>
      </c>
      <c r="Q67" s="156"/>
      <c r="R67" s="157">
        <f>SUM(P67:Q67)</f>
        <v>5243.1</v>
      </c>
      <c r="S67" s="149"/>
      <c r="T67" s="157"/>
      <c r="U67" s="156"/>
      <c r="V67" s="157"/>
      <c r="W67" s="173"/>
      <c r="X67" s="174"/>
      <c r="Y67" s="156"/>
      <c r="Z67" s="157"/>
      <c r="AA67" s="156"/>
      <c r="AB67" s="157"/>
    </row>
    <row r="68" spans="1:28" ht="12.75" customHeight="1" thickBot="1">
      <c r="A68" s="103"/>
      <c r="B68" s="104">
        <v>2212</v>
      </c>
      <c r="C68" s="104"/>
      <c r="D68" s="178" t="s">
        <v>66</v>
      </c>
      <c r="E68" s="50" t="s">
        <v>32</v>
      </c>
      <c r="F68" s="50"/>
      <c r="G68" s="50"/>
      <c r="H68" s="50"/>
      <c r="I68" s="85"/>
      <c r="J68" s="172"/>
      <c r="K68" s="120"/>
      <c r="L68" s="153"/>
      <c r="M68" s="88"/>
      <c r="N68" s="153"/>
      <c r="O68" s="90"/>
      <c r="P68" s="153"/>
      <c r="Q68" s="120"/>
      <c r="R68" s="354"/>
      <c r="S68" s="149"/>
      <c r="T68" s="157"/>
      <c r="U68" s="156"/>
      <c r="V68" s="157"/>
      <c r="W68" s="173"/>
      <c r="X68" s="174"/>
      <c r="Y68" s="156"/>
      <c r="Z68" s="157"/>
      <c r="AA68" s="156"/>
      <c r="AB68" s="157"/>
    </row>
    <row r="69" spans="1:28" ht="12.75" customHeight="1" thickBot="1">
      <c r="A69" s="134"/>
      <c r="B69" s="105"/>
      <c r="C69" s="105">
        <v>6121</v>
      </c>
      <c r="D69" s="116"/>
      <c r="E69" s="118"/>
      <c r="F69" s="118"/>
      <c r="G69" s="118"/>
      <c r="H69" s="118"/>
      <c r="I69" s="80"/>
      <c r="J69" s="135"/>
      <c r="K69" s="81"/>
      <c r="L69" s="136"/>
      <c r="M69" s="70"/>
      <c r="N69" s="136"/>
      <c r="O69" s="71"/>
      <c r="P69" s="136"/>
      <c r="Q69" s="81"/>
      <c r="R69" s="363"/>
      <c r="S69" s="149"/>
      <c r="T69" s="157"/>
      <c r="U69" s="156"/>
      <c r="V69" s="157"/>
      <c r="W69" s="173"/>
      <c r="X69" s="174"/>
      <c r="Y69" s="156"/>
      <c r="Z69" s="157"/>
      <c r="AA69" s="156"/>
      <c r="AB69" s="157"/>
    </row>
    <row r="70" spans="1:28" ht="12.75" customHeight="1" thickBot="1">
      <c r="A70" s="124"/>
      <c r="B70" s="125"/>
      <c r="C70" s="126">
        <v>6121</v>
      </c>
      <c r="D70" s="126"/>
      <c r="E70" s="93" t="s">
        <v>24</v>
      </c>
      <c r="F70" s="93"/>
      <c r="G70" s="93"/>
      <c r="H70" s="93"/>
      <c r="I70" s="94"/>
      <c r="J70" s="139">
        <v>1190</v>
      </c>
      <c r="K70" s="96"/>
      <c r="L70" s="97">
        <f>SUM(J70:K70)</f>
        <v>1190</v>
      </c>
      <c r="M70" s="183">
        <f>SUM(M69)</f>
        <v>0</v>
      </c>
      <c r="N70" s="97">
        <f>SUM(L70:M70)</f>
        <v>1190</v>
      </c>
      <c r="O70" s="155"/>
      <c r="P70" s="167">
        <f>SUM(N70:O70)</f>
        <v>1190</v>
      </c>
      <c r="Q70" s="156"/>
      <c r="R70" s="157">
        <f>SUM(P70:Q70)</f>
        <v>1190</v>
      </c>
      <c r="S70" s="149"/>
      <c r="T70" s="157"/>
      <c r="U70" s="156"/>
      <c r="V70" s="157"/>
      <c r="W70" s="173"/>
      <c r="X70" s="174"/>
      <c r="Y70" s="156"/>
      <c r="Z70" s="157"/>
      <c r="AA70" s="156"/>
      <c r="AB70" s="157"/>
    </row>
    <row r="71" spans="1:28" ht="27.75" customHeight="1" thickBot="1">
      <c r="A71" s="103"/>
      <c r="B71" s="104">
        <v>2212</v>
      </c>
      <c r="C71" s="104"/>
      <c r="D71" s="49" t="s">
        <v>68</v>
      </c>
      <c r="E71" s="106" t="s">
        <v>33</v>
      </c>
      <c r="F71" s="106"/>
      <c r="G71" s="106"/>
      <c r="H71" s="106"/>
      <c r="I71" s="85"/>
      <c r="J71" s="172"/>
      <c r="K71" s="120"/>
      <c r="L71" s="153"/>
      <c r="M71" s="88"/>
      <c r="N71" s="153"/>
      <c r="O71" s="90"/>
      <c r="P71" s="153"/>
      <c r="Q71" s="120"/>
      <c r="R71" s="354"/>
      <c r="S71" s="149"/>
      <c r="T71" s="157"/>
      <c r="U71" s="156"/>
      <c r="V71" s="157"/>
      <c r="W71" s="173"/>
      <c r="X71" s="174"/>
      <c r="Y71" s="156"/>
      <c r="Z71" s="157"/>
      <c r="AA71" s="156"/>
      <c r="AB71" s="157"/>
    </row>
    <row r="72" spans="1:28" ht="12.75" customHeight="1" thickBot="1">
      <c r="A72" s="134"/>
      <c r="B72" s="105"/>
      <c r="C72" s="105">
        <v>6121</v>
      </c>
      <c r="D72" s="116"/>
      <c r="E72" s="118"/>
      <c r="F72" s="118"/>
      <c r="G72" s="118"/>
      <c r="H72" s="118"/>
      <c r="I72" s="80"/>
      <c r="J72" s="135"/>
      <c r="K72" s="68"/>
      <c r="L72" s="136"/>
      <c r="M72" s="70"/>
      <c r="N72" s="136"/>
      <c r="O72" s="71"/>
      <c r="P72" s="136"/>
      <c r="Q72" s="81"/>
      <c r="R72" s="363"/>
      <c r="S72" s="149"/>
      <c r="T72" s="157"/>
      <c r="U72" s="156"/>
      <c r="V72" s="157"/>
      <c r="W72" s="173"/>
      <c r="X72" s="174"/>
      <c r="Y72" s="156"/>
      <c r="Z72" s="157"/>
      <c r="AA72" s="156"/>
      <c r="AB72" s="157"/>
    </row>
    <row r="73" spans="1:28" ht="12.75" customHeight="1" thickBot="1">
      <c r="A73" s="124"/>
      <c r="B73" s="125"/>
      <c r="C73" s="126">
        <v>6121</v>
      </c>
      <c r="D73" s="126"/>
      <c r="E73" s="93" t="s">
        <v>24</v>
      </c>
      <c r="F73" s="93"/>
      <c r="G73" s="93"/>
      <c r="H73" s="93"/>
      <c r="I73" s="94"/>
      <c r="J73" s="139">
        <v>4444.1</v>
      </c>
      <c r="K73" s="96"/>
      <c r="L73" s="97">
        <f>SUM(J73:K73)</f>
        <v>4444.1</v>
      </c>
      <c r="M73" s="183">
        <f>SUM(M72)</f>
        <v>0</v>
      </c>
      <c r="N73" s="97">
        <f>SUM(L73:M73)</f>
        <v>4444.1</v>
      </c>
      <c r="O73" s="155"/>
      <c r="P73" s="167">
        <f>SUM(N73:O73)</f>
        <v>4444.1</v>
      </c>
      <c r="Q73" s="156"/>
      <c r="R73" s="157">
        <f>SUM(P73:Q73)</f>
        <v>4444.1</v>
      </c>
      <c r="S73" s="149"/>
      <c r="T73" s="157"/>
      <c r="U73" s="156"/>
      <c r="V73" s="157"/>
      <c r="W73" s="173"/>
      <c r="X73" s="174"/>
      <c r="Y73" s="156"/>
      <c r="Z73" s="157"/>
      <c r="AA73" s="156"/>
      <c r="AB73" s="157"/>
    </row>
    <row r="74" spans="1:28" ht="25.5" customHeight="1" thickBot="1">
      <c r="A74" s="103"/>
      <c r="B74" s="104">
        <v>2212</v>
      </c>
      <c r="C74" s="104"/>
      <c r="D74" s="49" t="s">
        <v>67</v>
      </c>
      <c r="E74" s="106" t="s">
        <v>34</v>
      </c>
      <c r="F74" s="106"/>
      <c r="G74" s="106"/>
      <c r="H74" s="106"/>
      <c r="I74" s="85"/>
      <c r="J74" s="172"/>
      <c r="K74" s="120"/>
      <c r="L74" s="153"/>
      <c r="M74" s="88"/>
      <c r="N74" s="153"/>
      <c r="O74" s="90"/>
      <c r="P74" s="153"/>
      <c r="Q74" s="120"/>
      <c r="R74" s="354"/>
      <c r="S74" s="149"/>
      <c r="T74" s="157"/>
      <c r="U74" s="156"/>
      <c r="V74" s="157"/>
      <c r="W74" s="173"/>
      <c r="X74" s="174"/>
      <c r="Y74" s="156"/>
      <c r="Z74" s="157"/>
      <c r="AA74" s="156"/>
      <c r="AB74" s="157"/>
    </row>
    <row r="75" spans="1:28" ht="12.75" customHeight="1" thickBot="1">
      <c r="A75" s="134"/>
      <c r="B75" s="105"/>
      <c r="C75" s="105">
        <v>6121</v>
      </c>
      <c r="D75" s="116"/>
      <c r="E75" s="118"/>
      <c r="F75" s="118"/>
      <c r="G75" s="118"/>
      <c r="H75" s="118"/>
      <c r="I75" s="80"/>
      <c r="J75" s="135"/>
      <c r="K75" s="68"/>
      <c r="L75" s="136"/>
      <c r="M75" s="70"/>
      <c r="N75" s="136"/>
      <c r="O75" s="68">
        <v>-101.2</v>
      </c>
      <c r="P75" s="136"/>
      <c r="Q75" s="81"/>
      <c r="R75" s="363"/>
      <c r="S75" s="149"/>
      <c r="T75" s="157"/>
      <c r="U75" s="156"/>
      <c r="V75" s="157"/>
      <c r="W75" s="173"/>
      <c r="X75" s="174"/>
      <c r="Y75" s="156"/>
      <c r="Z75" s="157"/>
      <c r="AA75" s="156"/>
      <c r="AB75" s="157"/>
    </row>
    <row r="76" spans="1:28" ht="12.75" customHeight="1" thickBot="1">
      <c r="A76" s="124"/>
      <c r="B76" s="125"/>
      <c r="C76" s="126">
        <v>6121</v>
      </c>
      <c r="D76" s="126"/>
      <c r="E76" s="93" t="s">
        <v>24</v>
      </c>
      <c r="F76" s="93"/>
      <c r="G76" s="93"/>
      <c r="H76" s="93"/>
      <c r="I76" s="94"/>
      <c r="J76" s="179">
        <v>101.2</v>
      </c>
      <c r="K76" s="96"/>
      <c r="L76" s="97">
        <f>SUM(J76:K76)</f>
        <v>101.2</v>
      </c>
      <c r="M76" s="183"/>
      <c r="N76" s="97">
        <f>SUM(L76:M76)</f>
        <v>101.2</v>
      </c>
      <c r="O76" s="156">
        <f>SUM(O75)</f>
        <v>-101.2</v>
      </c>
      <c r="P76" s="167">
        <f>SUM(N76:O76)</f>
        <v>0</v>
      </c>
      <c r="Q76" s="156"/>
      <c r="R76" s="157">
        <f>SUM(P76:Q76)</f>
        <v>0</v>
      </c>
      <c r="S76" s="149"/>
      <c r="T76" s="157"/>
      <c r="U76" s="156"/>
      <c r="V76" s="157"/>
      <c r="W76" s="173"/>
      <c r="X76" s="174"/>
      <c r="Y76" s="156"/>
      <c r="Z76" s="157"/>
      <c r="AA76" s="156"/>
      <c r="AB76" s="157"/>
    </row>
    <row r="77" spans="1:28" ht="17.25" customHeight="1" thickBot="1">
      <c r="A77" s="103"/>
      <c r="B77" s="104">
        <v>2212</v>
      </c>
      <c r="C77" s="104"/>
      <c r="D77" s="49" t="s">
        <v>69</v>
      </c>
      <c r="E77" s="106" t="s">
        <v>35</v>
      </c>
      <c r="F77" s="130"/>
      <c r="G77" s="130"/>
      <c r="H77" s="130"/>
      <c r="I77" s="51"/>
      <c r="J77" s="270"/>
      <c r="K77" s="256"/>
      <c r="L77" s="145"/>
      <c r="M77" s="55"/>
      <c r="N77" s="145"/>
      <c r="O77" s="86"/>
      <c r="P77" s="153"/>
      <c r="Q77" s="120"/>
      <c r="R77" s="354"/>
      <c r="S77" s="149"/>
      <c r="T77" s="157"/>
      <c r="U77" s="156"/>
      <c r="V77" s="157"/>
      <c r="W77" s="173"/>
      <c r="X77" s="174"/>
      <c r="Y77" s="156"/>
      <c r="Z77" s="157"/>
      <c r="AA77" s="156"/>
      <c r="AB77" s="157"/>
    </row>
    <row r="78" spans="1:28" ht="12.75" customHeight="1" thickBot="1">
      <c r="A78" s="134"/>
      <c r="B78" s="105"/>
      <c r="C78" s="105">
        <v>6121</v>
      </c>
      <c r="D78" s="116"/>
      <c r="E78" s="118"/>
      <c r="F78" s="123"/>
      <c r="G78" s="123"/>
      <c r="H78" s="123"/>
      <c r="I78" s="85"/>
      <c r="J78" s="172"/>
      <c r="K78" s="120"/>
      <c r="L78" s="153"/>
      <c r="M78" s="88">
        <v>1225.4</v>
      </c>
      <c r="N78" s="153"/>
      <c r="O78" s="68">
        <v>-10495.2</v>
      </c>
      <c r="P78" s="136"/>
      <c r="Q78" s="68">
        <v>71.4</v>
      </c>
      <c r="R78" s="363"/>
      <c r="S78" s="149"/>
      <c r="T78" s="157"/>
      <c r="U78" s="156"/>
      <c r="V78" s="157"/>
      <c r="W78" s="173"/>
      <c r="X78" s="174"/>
      <c r="Y78" s="156"/>
      <c r="Z78" s="157"/>
      <c r="AA78" s="156"/>
      <c r="AB78" s="157"/>
    </row>
    <row r="79" spans="1:28" ht="12.75" customHeight="1" thickBot="1">
      <c r="A79" s="124"/>
      <c r="B79" s="125"/>
      <c r="C79" s="126">
        <v>6121</v>
      </c>
      <c r="D79" s="126"/>
      <c r="E79" s="93" t="s">
        <v>24</v>
      </c>
      <c r="F79" s="93"/>
      <c r="G79" s="93"/>
      <c r="H79" s="93"/>
      <c r="I79" s="94"/>
      <c r="J79" s="139">
        <v>9269.8</v>
      </c>
      <c r="K79" s="96"/>
      <c r="L79" s="97">
        <f>SUM(J79:K79)</f>
        <v>9269.8</v>
      </c>
      <c r="M79" s="183">
        <f>SUM(M78)</f>
        <v>1225.4</v>
      </c>
      <c r="N79" s="97">
        <f>SUM(L79:M79)</f>
        <v>10495.199999999999</v>
      </c>
      <c r="O79" s="156">
        <f>SUM(O78)</f>
        <v>-10495.2</v>
      </c>
      <c r="P79" s="167">
        <f>SUM(N79:O79)</f>
        <v>0</v>
      </c>
      <c r="Q79" s="156">
        <f>SUM(Q78)</f>
        <v>71.4</v>
      </c>
      <c r="R79" s="157">
        <f>SUM(P79:Q79)</f>
        <v>71.4</v>
      </c>
      <c r="S79" s="149"/>
      <c r="T79" s="157"/>
      <c r="U79" s="156"/>
      <c r="V79" s="157"/>
      <c r="W79" s="173"/>
      <c r="X79" s="174"/>
      <c r="Y79" s="156"/>
      <c r="Z79" s="157"/>
      <c r="AA79" s="156"/>
      <c r="AB79" s="157"/>
    </row>
    <row r="80" spans="1:28" ht="12.75" customHeight="1" thickBot="1">
      <c r="A80" s="103"/>
      <c r="B80" s="104">
        <v>2212</v>
      </c>
      <c r="C80" s="104"/>
      <c r="D80" s="49" t="s">
        <v>71</v>
      </c>
      <c r="E80" s="106" t="s">
        <v>36</v>
      </c>
      <c r="F80" s="130"/>
      <c r="G80" s="130"/>
      <c r="H80" s="130"/>
      <c r="I80" s="51"/>
      <c r="J80" s="270"/>
      <c r="K80" s="256"/>
      <c r="L80" s="145"/>
      <c r="M80" s="55"/>
      <c r="N80" s="145"/>
      <c r="O80" s="86"/>
      <c r="P80" s="153"/>
      <c r="Q80" s="120"/>
      <c r="R80" s="354"/>
      <c r="S80" s="149"/>
      <c r="T80" s="157"/>
      <c r="U80" s="156"/>
      <c r="V80" s="157"/>
      <c r="W80" s="173"/>
      <c r="X80" s="174"/>
      <c r="Y80" s="156"/>
      <c r="Z80" s="157"/>
      <c r="AA80" s="156"/>
      <c r="AB80" s="157"/>
    </row>
    <row r="81" spans="1:28" ht="12.75" customHeight="1" thickBot="1">
      <c r="A81" s="134"/>
      <c r="B81" s="105"/>
      <c r="C81" s="105">
        <v>6121</v>
      </c>
      <c r="D81" s="116"/>
      <c r="E81" s="118"/>
      <c r="F81" s="123"/>
      <c r="G81" s="123"/>
      <c r="H81" s="123"/>
      <c r="I81" s="85"/>
      <c r="J81" s="172"/>
      <c r="K81" s="120"/>
      <c r="L81" s="153"/>
      <c r="M81" s="88"/>
      <c r="N81" s="153"/>
      <c r="O81" s="68">
        <v>-7999.9</v>
      </c>
      <c r="P81" s="136"/>
      <c r="Q81" s="81"/>
      <c r="R81" s="363"/>
      <c r="S81" s="149"/>
      <c r="T81" s="157"/>
      <c r="U81" s="156"/>
      <c r="V81" s="157"/>
      <c r="W81" s="173"/>
      <c r="X81" s="174"/>
      <c r="Y81" s="156"/>
      <c r="Z81" s="157"/>
      <c r="AA81" s="156"/>
      <c r="AB81" s="157"/>
    </row>
    <row r="82" spans="1:28" ht="12.75" customHeight="1" thickBot="1">
      <c r="A82" s="124"/>
      <c r="B82" s="125"/>
      <c r="C82" s="126">
        <v>6121</v>
      </c>
      <c r="D82" s="126"/>
      <c r="E82" s="93" t="s">
        <v>24</v>
      </c>
      <c r="F82" s="93"/>
      <c r="G82" s="93"/>
      <c r="H82" s="93"/>
      <c r="I82" s="94"/>
      <c r="J82" s="139">
        <v>10999.3</v>
      </c>
      <c r="K82" s="96"/>
      <c r="L82" s="97">
        <f>SUM(J82:K82)</f>
        <v>10999.3</v>
      </c>
      <c r="M82" s="183">
        <f>SUM(M81)</f>
        <v>0</v>
      </c>
      <c r="N82" s="97">
        <f>SUM(L82:M82)</f>
        <v>10999.3</v>
      </c>
      <c r="O82" s="156">
        <f>SUM(O81)</f>
        <v>-7999.9</v>
      </c>
      <c r="P82" s="167">
        <f>SUM(N82:O82)</f>
        <v>2999.3999999999996</v>
      </c>
      <c r="Q82" s="156"/>
      <c r="R82" s="157">
        <f>SUM(P82:Q82)</f>
        <v>2999.3999999999996</v>
      </c>
      <c r="S82" s="149"/>
      <c r="T82" s="157"/>
      <c r="U82" s="156"/>
      <c r="V82" s="157"/>
      <c r="W82" s="173"/>
      <c r="X82" s="174"/>
      <c r="Y82" s="156"/>
      <c r="Z82" s="157"/>
      <c r="AA82" s="156"/>
      <c r="AB82" s="157"/>
    </row>
    <row r="83" spans="1:28" ht="12.75" customHeight="1" thickBot="1">
      <c r="A83" s="103"/>
      <c r="B83" s="104">
        <v>2212</v>
      </c>
      <c r="C83" s="104"/>
      <c r="D83" s="49" t="s">
        <v>70</v>
      </c>
      <c r="E83" s="106" t="s">
        <v>37</v>
      </c>
      <c r="F83" s="130"/>
      <c r="G83" s="130"/>
      <c r="H83" s="130"/>
      <c r="I83" s="51"/>
      <c r="J83" s="270"/>
      <c r="K83" s="256"/>
      <c r="L83" s="145"/>
      <c r="M83" s="55"/>
      <c r="N83" s="145"/>
      <c r="O83" s="86"/>
      <c r="P83" s="153"/>
      <c r="Q83" s="120"/>
      <c r="R83" s="354"/>
      <c r="S83" s="149"/>
      <c r="T83" s="157"/>
      <c r="U83" s="156"/>
      <c r="V83" s="157"/>
      <c r="W83" s="173"/>
      <c r="X83" s="174"/>
      <c r="Y83" s="156"/>
      <c r="Z83" s="157"/>
      <c r="AA83" s="156"/>
      <c r="AB83" s="157"/>
    </row>
    <row r="84" spans="1:28" ht="12.75" customHeight="1" thickBot="1">
      <c r="A84" s="134"/>
      <c r="B84" s="105"/>
      <c r="C84" s="105">
        <v>6121</v>
      </c>
      <c r="D84" s="116"/>
      <c r="E84" s="118"/>
      <c r="F84" s="123"/>
      <c r="G84" s="123"/>
      <c r="H84" s="123"/>
      <c r="I84" s="85"/>
      <c r="J84" s="172"/>
      <c r="K84" s="120"/>
      <c r="L84" s="153"/>
      <c r="M84" s="88"/>
      <c r="N84" s="153"/>
      <c r="O84" s="68"/>
      <c r="P84" s="136"/>
      <c r="Q84" s="81"/>
      <c r="R84" s="363"/>
      <c r="S84" s="149"/>
      <c r="T84" s="157"/>
      <c r="U84" s="156"/>
      <c r="V84" s="157"/>
      <c r="W84" s="173"/>
      <c r="X84" s="174"/>
      <c r="Y84" s="156"/>
      <c r="Z84" s="157"/>
      <c r="AA84" s="156"/>
      <c r="AB84" s="157"/>
    </row>
    <row r="85" spans="1:28" ht="12.75" customHeight="1" thickBot="1">
      <c r="A85" s="124"/>
      <c r="B85" s="125"/>
      <c r="C85" s="126">
        <v>6121</v>
      </c>
      <c r="D85" s="126"/>
      <c r="E85" s="93" t="s">
        <v>24</v>
      </c>
      <c r="F85" s="93"/>
      <c r="G85" s="93"/>
      <c r="H85" s="93"/>
      <c r="I85" s="94"/>
      <c r="J85" s="139">
        <v>5000</v>
      </c>
      <c r="K85" s="96"/>
      <c r="L85" s="97">
        <f>SUM(J85:K85)</f>
        <v>5000</v>
      </c>
      <c r="M85" s="98"/>
      <c r="N85" s="97">
        <f>SUM(L85:M85)</f>
        <v>5000</v>
      </c>
      <c r="O85" s="332"/>
      <c r="P85" s="167">
        <f>SUM(N85:O85)</f>
        <v>5000</v>
      </c>
      <c r="Q85" s="156"/>
      <c r="R85" s="157">
        <f>SUM(P85:Q85)</f>
        <v>5000</v>
      </c>
      <c r="S85" s="149"/>
      <c r="T85" s="157"/>
      <c r="U85" s="156"/>
      <c r="V85" s="157"/>
      <c r="W85" s="173"/>
      <c r="X85" s="174"/>
      <c r="Y85" s="156"/>
      <c r="Z85" s="157"/>
      <c r="AA85" s="156"/>
      <c r="AB85" s="157"/>
    </row>
    <row r="86" spans="1:28" ht="12.75" customHeight="1" thickBot="1">
      <c r="A86" s="140"/>
      <c r="B86" s="141">
        <v>2212</v>
      </c>
      <c r="C86" s="141"/>
      <c r="D86" s="142" t="s">
        <v>57</v>
      </c>
      <c r="E86" s="143" t="s">
        <v>56</v>
      </c>
      <c r="F86" s="254"/>
      <c r="G86" s="254"/>
      <c r="H86" s="254"/>
      <c r="I86" s="51"/>
      <c r="J86" s="255"/>
      <c r="K86" s="256"/>
      <c r="L86" s="145"/>
      <c r="M86" s="55"/>
      <c r="N86" s="145"/>
      <c r="O86" s="86"/>
      <c r="P86" s="153"/>
      <c r="Q86" s="120"/>
      <c r="R86" s="354"/>
      <c r="S86" s="149"/>
      <c r="T86" s="157"/>
      <c r="U86" s="156"/>
      <c r="V86" s="157"/>
      <c r="W86" s="173"/>
      <c r="X86" s="174"/>
      <c r="Y86" s="156"/>
      <c r="Z86" s="157"/>
      <c r="AA86" s="156"/>
      <c r="AB86" s="157"/>
    </row>
    <row r="87" spans="1:28" ht="12.75" customHeight="1" thickBot="1">
      <c r="A87" s="134"/>
      <c r="B87" s="105"/>
      <c r="C87" s="105">
        <v>6121</v>
      </c>
      <c r="D87" s="116"/>
      <c r="E87" s="118"/>
      <c r="F87" s="118"/>
      <c r="G87" s="118"/>
      <c r="H87" s="118"/>
      <c r="I87" s="80"/>
      <c r="J87" s="135"/>
      <c r="K87" s="68">
        <v>79.2</v>
      </c>
      <c r="L87" s="136"/>
      <c r="M87" s="70"/>
      <c r="N87" s="136"/>
      <c r="O87" s="68"/>
      <c r="P87" s="136"/>
      <c r="Q87" s="81"/>
      <c r="R87" s="363"/>
      <c r="S87" s="149"/>
      <c r="T87" s="157"/>
      <c r="U87" s="156"/>
      <c r="V87" s="157"/>
      <c r="W87" s="173"/>
      <c r="X87" s="174"/>
      <c r="Y87" s="156"/>
      <c r="Z87" s="157"/>
      <c r="AA87" s="156"/>
      <c r="AB87" s="157"/>
    </row>
    <row r="88" spans="1:28" ht="12.75" customHeight="1" thickBot="1">
      <c r="A88" s="161"/>
      <c r="B88" s="125"/>
      <c r="C88" s="126">
        <v>6121</v>
      </c>
      <c r="D88" s="163"/>
      <c r="E88" s="93" t="s">
        <v>24</v>
      </c>
      <c r="F88" s="164"/>
      <c r="G88" s="164"/>
      <c r="H88" s="164"/>
      <c r="I88" s="165"/>
      <c r="J88" s="248"/>
      <c r="K88" s="156">
        <f>SUM(K87)</f>
        <v>79.2</v>
      </c>
      <c r="L88" s="167">
        <f>SUM(K88)</f>
        <v>79.2</v>
      </c>
      <c r="M88" s="168"/>
      <c r="N88" s="167">
        <f>SUM(L88:M88)</f>
        <v>79.2</v>
      </c>
      <c r="O88" s="332"/>
      <c r="P88" s="167">
        <f>SUM(N88:O88)</f>
        <v>79.2</v>
      </c>
      <c r="Q88" s="156"/>
      <c r="R88" s="157">
        <f>SUM(P88:Q88)</f>
        <v>79.2</v>
      </c>
      <c r="S88" s="149"/>
      <c r="T88" s="157"/>
      <c r="U88" s="156"/>
      <c r="V88" s="157"/>
      <c r="W88" s="173"/>
      <c r="X88" s="174"/>
      <c r="Y88" s="156"/>
      <c r="Z88" s="157"/>
      <c r="AA88" s="156"/>
      <c r="AB88" s="157"/>
    </row>
    <row r="89" spans="1:28" ht="12.75" customHeight="1" thickBot="1">
      <c r="A89" s="103"/>
      <c r="B89" s="141">
        <v>2212</v>
      </c>
      <c r="C89" s="141"/>
      <c r="D89" s="49" t="s">
        <v>79</v>
      </c>
      <c r="E89" s="50" t="s">
        <v>75</v>
      </c>
      <c r="F89" s="123"/>
      <c r="G89" s="123"/>
      <c r="H89" s="123"/>
      <c r="I89" s="85"/>
      <c r="J89" s="172"/>
      <c r="K89" s="120"/>
      <c r="L89" s="153"/>
      <c r="M89" s="88"/>
      <c r="N89" s="153"/>
      <c r="O89" s="86"/>
      <c r="P89" s="153"/>
      <c r="Q89" s="120"/>
      <c r="R89" s="354"/>
      <c r="S89" s="149"/>
      <c r="T89" s="157"/>
      <c r="U89" s="156"/>
      <c r="V89" s="157"/>
      <c r="W89" s="173"/>
      <c r="X89" s="174"/>
      <c r="Y89" s="156"/>
      <c r="Z89" s="157"/>
      <c r="AA89" s="156"/>
      <c r="AB89" s="157"/>
    </row>
    <row r="90" spans="1:28" ht="12.75" customHeight="1" thickBot="1">
      <c r="A90" s="134"/>
      <c r="B90" s="105"/>
      <c r="C90" s="105">
        <v>6121</v>
      </c>
      <c r="D90" s="116"/>
      <c r="E90" s="118"/>
      <c r="F90" s="118"/>
      <c r="G90" s="302">
        <v>18900</v>
      </c>
      <c r="H90" s="118"/>
      <c r="I90" s="80"/>
      <c r="J90" s="135"/>
      <c r="K90" s="68">
        <v>1969</v>
      </c>
      <c r="L90" s="136"/>
      <c r="M90" s="70">
        <v>2931</v>
      </c>
      <c r="N90" s="136"/>
      <c r="O90" s="68"/>
      <c r="P90" s="136"/>
      <c r="Q90" s="81"/>
      <c r="R90" s="363"/>
      <c r="S90" s="149"/>
      <c r="T90" s="157"/>
      <c r="U90" s="156"/>
      <c r="V90" s="157"/>
      <c r="W90" s="173"/>
      <c r="X90" s="174"/>
      <c r="Y90" s="156"/>
      <c r="Z90" s="157"/>
      <c r="AA90" s="156"/>
      <c r="AB90" s="157"/>
    </row>
    <row r="91" spans="1:28" ht="12.75" customHeight="1" thickBot="1">
      <c r="A91" s="124"/>
      <c r="B91" s="125"/>
      <c r="C91" s="126">
        <v>6121</v>
      </c>
      <c r="D91" s="126"/>
      <c r="E91" s="93" t="s">
        <v>24</v>
      </c>
      <c r="F91" s="93"/>
      <c r="G91" s="93"/>
      <c r="H91" s="93"/>
      <c r="I91" s="94"/>
      <c r="J91" s="139"/>
      <c r="K91" s="96">
        <f>SUM(K90)</f>
        <v>1969</v>
      </c>
      <c r="L91" s="97">
        <f>SUM(K91)</f>
        <v>1969</v>
      </c>
      <c r="M91" s="183">
        <f>SUM(M90)</f>
        <v>2931</v>
      </c>
      <c r="N91" s="97">
        <f>SUM(L91:M91)</f>
        <v>4900</v>
      </c>
      <c r="O91" s="332"/>
      <c r="P91" s="167">
        <f>SUM(N91:O91)</f>
        <v>4900</v>
      </c>
      <c r="Q91" s="156"/>
      <c r="R91" s="157">
        <f>SUM(P91:Q91)</f>
        <v>4900</v>
      </c>
      <c r="S91" s="149"/>
      <c r="T91" s="157"/>
      <c r="U91" s="156"/>
      <c r="V91" s="157"/>
      <c r="W91" s="173"/>
      <c r="X91" s="174"/>
      <c r="Y91" s="156"/>
      <c r="Z91" s="157"/>
      <c r="AA91" s="156"/>
      <c r="AB91" s="157"/>
    </row>
    <row r="92" spans="1:28" ht="12.75" customHeight="1" thickBot="1">
      <c r="A92" s="264"/>
      <c r="B92" s="141">
        <v>2212</v>
      </c>
      <c r="C92" s="141"/>
      <c r="D92" s="148" t="s">
        <v>81</v>
      </c>
      <c r="E92" s="267" t="s">
        <v>80</v>
      </c>
      <c r="F92" s="119"/>
      <c r="G92" s="119"/>
      <c r="H92" s="119"/>
      <c r="I92" s="107"/>
      <c r="J92" s="257"/>
      <c r="K92" s="265"/>
      <c r="L92" s="266"/>
      <c r="M92" s="108"/>
      <c r="N92" s="266"/>
      <c r="O92" s="86"/>
      <c r="P92" s="153"/>
      <c r="Q92" s="120"/>
      <c r="R92" s="354"/>
      <c r="S92" s="149"/>
      <c r="T92" s="157"/>
      <c r="U92" s="156"/>
      <c r="V92" s="157"/>
      <c r="W92" s="173"/>
      <c r="X92" s="174"/>
      <c r="Y92" s="156"/>
      <c r="Z92" s="157"/>
      <c r="AA92" s="156"/>
      <c r="AB92" s="157"/>
    </row>
    <row r="93" spans="1:28" ht="12.75" customHeight="1" thickBot="1">
      <c r="A93" s="134"/>
      <c r="B93" s="105"/>
      <c r="C93" s="105">
        <v>6121</v>
      </c>
      <c r="D93" s="116"/>
      <c r="E93" s="118"/>
      <c r="F93" s="118"/>
      <c r="G93" s="118"/>
      <c r="H93" s="118"/>
      <c r="I93" s="80"/>
      <c r="J93" s="135"/>
      <c r="K93" s="68">
        <v>10000</v>
      </c>
      <c r="L93" s="136"/>
      <c r="M93" s="70">
        <v>-10000</v>
      </c>
      <c r="N93" s="136"/>
      <c r="O93" s="68"/>
      <c r="P93" s="136"/>
      <c r="Q93" s="81"/>
      <c r="R93" s="363"/>
      <c r="S93" s="149"/>
      <c r="T93" s="157"/>
      <c r="U93" s="156"/>
      <c r="V93" s="157"/>
      <c r="W93" s="173"/>
      <c r="X93" s="174"/>
      <c r="Y93" s="156"/>
      <c r="Z93" s="157"/>
      <c r="AA93" s="156"/>
      <c r="AB93" s="157"/>
    </row>
    <row r="94" spans="1:28" ht="12.75" customHeight="1" thickBot="1">
      <c r="A94" s="124"/>
      <c r="B94" s="125"/>
      <c r="C94" s="126">
        <v>6121</v>
      </c>
      <c r="D94" s="126"/>
      <c r="E94" s="93" t="s">
        <v>24</v>
      </c>
      <c r="F94" s="93"/>
      <c r="G94" s="93"/>
      <c r="H94" s="93"/>
      <c r="I94" s="94"/>
      <c r="J94" s="139"/>
      <c r="K94" s="96">
        <f>SUM(K93)</f>
        <v>10000</v>
      </c>
      <c r="L94" s="97">
        <f>SUM(K94)</f>
        <v>10000</v>
      </c>
      <c r="M94" s="183">
        <f>SUM(M93)</f>
        <v>-10000</v>
      </c>
      <c r="N94" s="97">
        <f>SUM(L94:M94)</f>
        <v>0</v>
      </c>
      <c r="O94" s="332"/>
      <c r="P94" s="167">
        <f>SUM(N94:O94)</f>
        <v>0</v>
      </c>
      <c r="Q94" s="156"/>
      <c r="R94" s="157">
        <f>SUM(P94:Q94)</f>
        <v>0</v>
      </c>
      <c r="S94" s="149"/>
      <c r="T94" s="157"/>
      <c r="U94" s="156"/>
      <c r="V94" s="157"/>
      <c r="W94" s="173"/>
      <c r="X94" s="174"/>
      <c r="Y94" s="156"/>
      <c r="Z94" s="157"/>
      <c r="AA94" s="156"/>
      <c r="AB94" s="157"/>
    </row>
    <row r="95" spans="1:28" ht="12.75" customHeight="1" thickBot="1">
      <c r="A95" s="140"/>
      <c r="B95" s="141">
        <v>2212</v>
      </c>
      <c r="C95" s="141"/>
      <c r="D95" s="142" t="s">
        <v>82</v>
      </c>
      <c r="E95" s="143" t="s">
        <v>76</v>
      </c>
      <c r="F95" s="254"/>
      <c r="G95" s="254"/>
      <c r="H95" s="254"/>
      <c r="I95" s="51"/>
      <c r="J95" s="270"/>
      <c r="K95" s="256"/>
      <c r="L95" s="145"/>
      <c r="M95" s="55"/>
      <c r="N95" s="145"/>
      <c r="O95" s="86"/>
      <c r="P95" s="153"/>
      <c r="Q95" s="120"/>
      <c r="R95" s="354"/>
      <c r="S95" s="149"/>
      <c r="T95" s="157"/>
      <c r="U95" s="156"/>
      <c r="V95" s="157"/>
      <c r="W95" s="173"/>
      <c r="X95" s="174"/>
      <c r="Y95" s="156"/>
      <c r="Z95" s="157"/>
      <c r="AA95" s="156"/>
      <c r="AB95" s="157"/>
    </row>
    <row r="96" spans="1:28" ht="12.75" customHeight="1" thickBot="1">
      <c r="A96" s="103"/>
      <c r="B96" s="148"/>
      <c r="C96" s="148">
        <v>6121</v>
      </c>
      <c r="D96" s="104"/>
      <c r="E96" s="119"/>
      <c r="F96" s="123"/>
      <c r="G96" s="123"/>
      <c r="H96" s="123"/>
      <c r="I96" s="85"/>
      <c r="J96" s="172"/>
      <c r="K96" s="86">
        <v>1302</v>
      </c>
      <c r="L96" s="153"/>
      <c r="M96" s="88">
        <v>-1302</v>
      </c>
      <c r="N96" s="153"/>
      <c r="O96" s="68"/>
      <c r="P96" s="136"/>
      <c r="Q96" s="81"/>
      <c r="R96" s="363"/>
      <c r="S96" s="149"/>
      <c r="T96" s="157"/>
      <c r="U96" s="156"/>
      <c r="V96" s="157"/>
      <c r="W96" s="173"/>
      <c r="X96" s="174"/>
      <c r="Y96" s="156"/>
      <c r="Z96" s="157"/>
      <c r="AA96" s="156"/>
      <c r="AB96" s="157"/>
    </row>
    <row r="97" spans="1:28" ht="12.75" customHeight="1" thickBot="1">
      <c r="A97" s="124"/>
      <c r="B97" s="125"/>
      <c r="C97" s="126">
        <v>6121</v>
      </c>
      <c r="D97" s="126"/>
      <c r="E97" s="93" t="s">
        <v>24</v>
      </c>
      <c r="F97" s="93"/>
      <c r="G97" s="93"/>
      <c r="H97" s="93"/>
      <c r="I97" s="94"/>
      <c r="J97" s="139"/>
      <c r="K97" s="96">
        <f>SUM(K96)</f>
        <v>1302</v>
      </c>
      <c r="L97" s="97">
        <f>SUM(K97)</f>
        <v>1302</v>
      </c>
      <c r="M97" s="183">
        <f>SUM(M96)</f>
        <v>-1302</v>
      </c>
      <c r="N97" s="97">
        <f>SUM(L97:M97)</f>
        <v>0</v>
      </c>
      <c r="O97" s="332"/>
      <c r="P97" s="167">
        <f>SUM(N97:O97)</f>
        <v>0</v>
      </c>
      <c r="Q97" s="156"/>
      <c r="R97" s="157">
        <f>SUM(P97:Q97)</f>
        <v>0</v>
      </c>
      <c r="S97" s="149"/>
      <c r="T97" s="157"/>
      <c r="U97" s="156"/>
      <c r="V97" s="157"/>
      <c r="W97" s="173"/>
      <c r="X97" s="174"/>
      <c r="Y97" s="156"/>
      <c r="Z97" s="157"/>
      <c r="AA97" s="156"/>
      <c r="AB97" s="157"/>
    </row>
    <row r="98" spans="1:28" ht="12.75" customHeight="1" thickBot="1">
      <c r="A98" s="140"/>
      <c r="B98" s="141">
        <v>2212</v>
      </c>
      <c r="C98" s="141"/>
      <c r="D98" s="142" t="s">
        <v>83</v>
      </c>
      <c r="E98" s="143" t="s">
        <v>77</v>
      </c>
      <c r="F98" s="254"/>
      <c r="G98" s="254"/>
      <c r="H98" s="254"/>
      <c r="I98" s="51"/>
      <c r="J98" s="270"/>
      <c r="K98" s="256"/>
      <c r="L98" s="145"/>
      <c r="M98" s="55"/>
      <c r="N98" s="145"/>
      <c r="O98" s="86"/>
      <c r="P98" s="153"/>
      <c r="Q98" s="120"/>
      <c r="R98" s="354"/>
      <c r="S98" s="149"/>
      <c r="T98" s="157"/>
      <c r="U98" s="156"/>
      <c r="V98" s="157"/>
      <c r="W98" s="173"/>
      <c r="X98" s="174"/>
      <c r="Y98" s="156"/>
      <c r="Z98" s="157"/>
      <c r="AA98" s="156"/>
      <c r="AB98" s="157"/>
    </row>
    <row r="99" spans="1:28" ht="12.75" customHeight="1" thickBot="1">
      <c r="A99" s="103"/>
      <c r="B99" s="49"/>
      <c r="C99" s="49">
        <v>6121</v>
      </c>
      <c r="D99" s="104"/>
      <c r="E99" s="123"/>
      <c r="F99" s="123"/>
      <c r="G99" s="123"/>
      <c r="H99" s="123"/>
      <c r="I99" s="85"/>
      <c r="J99" s="172"/>
      <c r="K99" s="86">
        <v>5600</v>
      </c>
      <c r="L99" s="153"/>
      <c r="M99" s="88">
        <v>-5600</v>
      </c>
      <c r="N99" s="153"/>
      <c r="O99" s="68">
        <v>4545.3</v>
      </c>
      <c r="P99" s="136"/>
      <c r="Q99" s="81"/>
      <c r="R99" s="363"/>
      <c r="S99" s="149"/>
      <c r="T99" s="157"/>
      <c r="U99" s="156"/>
      <c r="V99" s="157"/>
      <c r="W99" s="173"/>
      <c r="X99" s="174"/>
      <c r="Y99" s="156"/>
      <c r="Z99" s="157"/>
      <c r="AA99" s="156"/>
      <c r="AB99" s="157"/>
    </row>
    <row r="100" spans="1:28" ht="12.75" customHeight="1" thickBot="1">
      <c r="A100" s="124"/>
      <c r="B100" s="125"/>
      <c r="C100" s="126">
        <v>6121</v>
      </c>
      <c r="D100" s="126"/>
      <c r="E100" s="93" t="s">
        <v>24</v>
      </c>
      <c r="F100" s="93"/>
      <c r="G100" s="93"/>
      <c r="H100" s="93"/>
      <c r="I100" s="94"/>
      <c r="J100" s="139"/>
      <c r="K100" s="96">
        <f>SUM(K99)</f>
        <v>5600</v>
      </c>
      <c r="L100" s="97">
        <f>SUM(K100)</f>
        <v>5600</v>
      </c>
      <c r="M100" s="183">
        <f>SUM(M99)</f>
        <v>-5600</v>
      </c>
      <c r="N100" s="97">
        <f>SUM(L100:M100)</f>
        <v>0</v>
      </c>
      <c r="O100" s="156">
        <f>SUM(O99)</f>
        <v>4545.3</v>
      </c>
      <c r="P100" s="167">
        <f>SUM(N100:O100)</f>
        <v>4545.3</v>
      </c>
      <c r="Q100" s="156"/>
      <c r="R100" s="157">
        <f>SUM(P100:Q100)</f>
        <v>4545.3</v>
      </c>
      <c r="S100" s="149"/>
      <c r="T100" s="157"/>
      <c r="U100" s="156"/>
      <c r="V100" s="157"/>
      <c r="W100" s="173"/>
      <c r="X100" s="174"/>
      <c r="Y100" s="156"/>
      <c r="Z100" s="157"/>
      <c r="AA100" s="156"/>
      <c r="AB100" s="157"/>
    </row>
    <row r="101" spans="1:28" ht="12.75" customHeight="1" thickBot="1">
      <c r="A101" s="281"/>
      <c r="B101" s="282">
        <v>2212</v>
      </c>
      <c r="C101" s="282"/>
      <c r="D101" s="142" t="s">
        <v>85</v>
      </c>
      <c r="E101" s="289" t="s">
        <v>107</v>
      </c>
      <c r="F101" s="283"/>
      <c r="G101" s="283"/>
      <c r="H101" s="283"/>
      <c r="I101" s="284"/>
      <c r="J101" s="285"/>
      <c r="K101" s="286"/>
      <c r="L101" s="287"/>
      <c r="M101" s="288"/>
      <c r="N101" s="287"/>
      <c r="O101" s="86"/>
      <c r="P101" s="153"/>
      <c r="Q101" s="120"/>
      <c r="R101" s="354"/>
      <c r="S101" s="149"/>
      <c r="T101" s="157"/>
      <c r="U101" s="156"/>
      <c r="V101" s="157"/>
      <c r="W101" s="173"/>
      <c r="X101" s="174"/>
      <c r="Y101" s="156"/>
      <c r="Z101" s="157"/>
      <c r="AA101" s="156"/>
      <c r="AB101" s="157"/>
    </row>
    <row r="102" spans="1:28" ht="12.75" customHeight="1" thickBot="1">
      <c r="A102" s="134"/>
      <c r="B102" s="105"/>
      <c r="C102" s="105">
        <v>6121</v>
      </c>
      <c r="D102" s="116"/>
      <c r="E102" s="118"/>
      <c r="F102" s="118"/>
      <c r="G102" s="118"/>
      <c r="H102" s="118"/>
      <c r="I102" s="80"/>
      <c r="J102" s="135"/>
      <c r="K102" s="68">
        <v>3000</v>
      </c>
      <c r="L102" s="136"/>
      <c r="M102" s="70"/>
      <c r="N102" s="136"/>
      <c r="O102" s="68"/>
      <c r="P102" s="136"/>
      <c r="Q102" s="81"/>
      <c r="R102" s="363"/>
      <c r="S102" s="149"/>
      <c r="T102" s="157"/>
      <c r="U102" s="156"/>
      <c r="V102" s="157"/>
      <c r="W102" s="173"/>
      <c r="X102" s="174"/>
      <c r="Y102" s="156"/>
      <c r="Z102" s="157"/>
      <c r="AA102" s="156"/>
      <c r="AB102" s="157"/>
    </row>
    <row r="103" spans="1:28" ht="12.75" customHeight="1" thickBot="1">
      <c r="A103" s="161"/>
      <c r="B103" s="162"/>
      <c r="C103" s="163">
        <v>6121</v>
      </c>
      <c r="D103" s="163"/>
      <c r="E103" s="93" t="s">
        <v>24</v>
      </c>
      <c r="F103" s="164"/>
      <c r="G103" s="164"/>
      <c r="H103" s="164"/>
      <c r="I103" s="165"/>
      <c r="J103" s="248"/>
      <c r="K103" s="156">
        <f>SUM(K102)</f>
        <v>3000</v>
      </c>
      <c r="L103" s="167">
        <f>SUM(K103)</f>
        <v>3000</v>
      </c>
      <c r="M103" s="303">
        <f>SUM(M102)</f>
        <v>0</v>
      </c>
      <c r="N103" s="167">
        <f>SUM(L103:M103)</f>
        <v>3000</v>
      </c>
      <c r="O103" s="332"/>
      <c r="P103" s="167">
        <f>SUM(N103:O103)</f>
        <v>3000</v>
      </c>
      <c r="Q103" s="156"/>
      <c r="R103" s="157">
        <f>SUM(P103:Q103)</f>
        <v>3000</v>
      </c>
      <c r="S103" s="149"/>
      <c r="T103" s="157"/>
      <c r="U103" s="156"/>
      <c r="V103" s="157"/>
      <c r="W103" s="173"/>
      <c r="X103" s="174"/>
      <c r="Y103" s="156"/>
      <c r="Z103" s="157"/>
      <c r="AA103" s="156"/>
      <c r="AB103" s="157"/>
    </row>
    <row r="104" spans="1:28" ht="12.75" customHeight="1" thickBot="1">
      <c r="A104" s="281"/>
      <c r="B104" s="282">
        <v>2212</v>
      </c>
      <c r="C104" s="282"/>
      <c r="D104" s="142" t="s">
        <v>86</v>
      </c>
      <c r="E104" s="289" t="s">
        <v>84</v>
      </c>
      <c r="F104" s="283"/>
      <c r="G104" s="283"/>
      <c r="H104" s="283"/>
      <c r="I104" s="284"/>
      <c r="J104" s="285"/>
      <c r="K104" s="286"/>
      <c r="L104" s="287"/>
      <c r="M104" s="288"/>
      <c r="N104" s="287"/>
      <c r="O104" s="86"/>
      <c r="P104" s="153"/>
      <c r="Q104" s="120"/>
      <c r="R104" s="354"/>
      <c r="S104" s="149"/>
      <c r="T104" s="157"/>
      <c r="U104" s="156"/>
      <c r="V104" s="157"/>
      <c r="W104" s="173"/>
      <c r="X104" s="174"/>
      <c r="Y104" s="156"/>
      <c r="Z104" s="157"/>
      <c r="AA104" s="156"/>
      <c r="AB104" s="157"/>
    </row>
    <row r="105" spans="1:28" ht="12.75" customHeight="1" thickBot="1">
      <c r="A105" s="134"/>
      <c r="B105" s="105"/>
      <c r="C105" s="105">
        <v>6121</v>
      </c>
      <c r="D105" s="116"/>
      <c r="E105" s="328" t="s">
        <v>108</v>
      </c>
      <c r="F105" s="118"/>
      <c r="G105" s="118"/>
      <c r="H105" s="118"/>
      <c r="I105" s="80"/>
      <c r="J105" s="135"/>
      <c r="K105" s="68">
        <v>5000</v>
      </c>
      <c r="L105" s="136"/>
      <c r="M105" s="70">
        <v>10000</v>
      </c>
      <c r="N105" s="136"/>
      <c r="O105" s="68"/>
      <c r="P105" s="136"/>
      <c r="Q105" s="81"/>
      <c r="R105" s="363"/>
      <c r="S105" s="149"/>
      <c r="T105" s="157"/>
      <c r="U105" s="156"/>
      <c r="V105" s="157"/>
      <c r="W105" s="173"/>
      <c r="X105" s="174"/>
      <c r="Y105" s="156"/>
      <c r="Z105" s="157"/>
      <c r="AA105" s="156"/>
      <c r="AB105" s="157"/>
    </row>
    <row r="106" spans="1:28" ht="12.75" customHeight="1" thickBot="1">
      <c r="A106" s="124"/>
      <c r="B106" s="125"/>
      <c r="C106" s="126">
        <v>6121</v>
      </c>
      <c r="D106" s="126"/>
      <c r="E106" s="93" t="s">
        <v>24</v>
      </c>
      <c r="F106" s="93"/>
      <c r="G106" s="93"/>
      <c r="H106" s="93"/>
      <c r="I106" s="94"/>
      <c r="J106" s="139"/>
      <c r="K106" s="96">
        <f>SUM(K105)</f>
        <v>5000</v>
      </c>
      <c r="L106" s="97">
        <f>SUM(K106)</f>
        <v>5000</v>
      </c>
      <c r="M106" s="183">
        <f>SUM(M105)</f>
        <v>10000</v>
      </c>
      <c r="N106" s="97">
        <f>SUM(L106:M106)</f>
        <v>15000</v>
      </c>
      <c r="O106" s="332"/>
      <c r="P106" s="167">
        <f>SUM(N106:O106)</f>
        <v>15000</v>
      </c>
      <c r="Q106" s="156"/>
      <c r="R106" s="157">
        <f>SUM(P106:Q106)</f>
        <v>15000</v>
      </c>
      <c r="S106" s="149"/>
      <c r="T106" s="157"/>
      <c r="U106" s="156"/>
      <c r="V106" s="157"/>
      <c r="W106" s="173"/>
      <c r="X106" s="174"/>
      <c r="Y106" s="156"/>
      <c r="Z106" s="157"/>
      <c r="AA106" s="156"/>
      <c r="AB106" s="157"/>
    </row>
    <row r="107" spans="1:28" ht="28.5" customHeight="1" thickBot="1">
      <c r="A107" s="281"/>
      <c r="B107" s="282">
        <v>2212</v>
      </c>
      <c r="C107" s="282"/>
      <c r="D107" s="301" t="s">
        <v>109</v>
      </c>
      <c r="E107" s="307" t="s">
        <v>117</v>
      </c>
      <c r="F107" s="283"/>
      <c r="G107" s="283"/>
      <c r="H107" s="283"/>
      <c r="I107" s="284"/>
      <c r="J107" s="285"/>
      <c r="K107" s="286"/>
      <c r="L107" s="287"/>
      <c r="M107" s="288"/>
      <c r="N107" s="287"/>
      <c r="O107" s="86"/>
      <c r="P107" s="153"/>
      <c r="Q107" s="286"/>
      <c r="R107" s="376"/>
      <c r="S107" s="149"/>
      <c r="T107" s="157"/>
      <c r="U107" s="156"/>
      <c r="V107" s="157"/>
      <c r="W107" s="173"/>
      <c r="X107" s="174"/>
      <c r="Y107" s="156"/>
      <c r="Z107" s="157"/>
      <c r="AA107" s="156"/>
      <c r="AB107" s="157"/>
    </row>
    <row r="108" spans="1:28" ht="12.75" customHeight="1" thickBot="1">
      <c r="A108" s="134"/>
      <c r="B108" s="105"/>
      <c r="C108" s="105">
        <v>6121</v>
      </c>
      <c r="D108" s="300"/>
      <c r="E108" s="118"/>
      <c r="F108" s="302"/>
      <c r="G108" s="302">
        <v>3000</v>
      </c>
      <c r="H108" s="118"/>
      <c r="I108" s="80"/>
      <c r="J108" s="135"/>
      <c r="K108" s="81"/>
      <c r="L108" s="136"/>
      <c r="M108" s="70">
        <v>1000</v>
      </c>
      <c r="N108" s="136"/>
      <c r="O108" s="68"/>
      <c r="P108" s="136"/>
      <c r="Q108" s="81"/>
      <c r="R108" s="363"/>
      <c r="S108" s="149"/>
      <c r="T108" s="157"/>
      <c r="U108" s="156"/>
      <c r="V108" s="157"/>
      <c r="W108" s="173"/>
      <c r="X108" s="174"/>
      <c r="Y108" s="156"/>
      <c r="Z108" s="157"/>
      <c r="AA108" s="156"/>
      <c r="AB108" s="157"/>
    </row>
    <row r="109" spans="1:28" ht="12.75" customHeight="1" thickBot="1">
      <c r="A109" s="124"/>
      <c r="B109" s="125"/>
      <c r="C109" s="126">
        <v>6121</v>
      </c>
      <c r="D109" s="365"/>
      <c r="E109" s="93" t="s">
        <v>24</v>
      </c>
      <c r="F109" s="93"/>
      <c r="G109" s="93"/>
      <c r="H109" s="93"/>
      <c r="I109" s="94"/>
      <c r="J109" s="139"/>
      <c r="K109" s="96"/>
      <c r="L109" s="97"/>
      <c r="M109" s="183">
        <f>SUM(M108)</f>
        <v>1000</v>
      </c>
      <c r="N109" s="97">
        <f>SUM(M109)</f>
        <v>1000</v>
      </c>
      <c r="O109" s="127"/>
      <c r="P109" s="97">
        <f>SUM(N109:O109)</f>
        <v>1000</v>
      </c>
      <c r="Q109" s="96"/>
      <c r="R109" s="158">
        <f>SUM(P109:Q109)</f>
        <v>1000</v>
      </c>
      <c r="S109" s="149"/>
      <c r="T109" s="157"/>
      <c r="U109" s="156"/>
      <c r="V109" s="157"/>
      <c r="W109" s="173"/>
      <c r="X109" s="174"/>
      <c r="Y109" s="156"/>
      <c r="Z109" s="157"/>
      <c r="AA109" s="156"/>
      <c r="AB109" s="157"/>
    </row>
    <row r="110" spans="1:28" ht="27" customHeight="1" thickBot="1">
      <c r="A110" s="140"/>
      <c r="B110" s="141">
        <v>2212</v>
      </c>
      <c r="C110" s="141"/>
      <c r="D110" s="347" t="s">
        <v>110</v>
      </c>
      <c r="E110" s="130" t="s">
        <v>95</v>
      </c>
      <c r="F110" s="254"/>
      <c r="G110" s="254"/>
      <c r="H110" s="254"/>
      <c r="I110" s="51"/>
      <c r="J110" s="270"/>
      <c r="K110" s="256"/>
      <c r="L110" s="145"/>
      <c r="M110" s="348"/>
      <c r="N110" s="145"/>
      <c r="O110" s="53"/>
      <c r="P110" s="145"/>
      <c r="Q110" s="286"/>
      <c r="R110" s="376"/>
      <c r="S110" s="149"/>
      <c r="T110" s="157"/>
      <c r="U110" s="156"/>
      <c r="V110" s="157"/>
      <c r="W110" s="173"/>
      <c r="X110" s="174"/>
      <c r="Y110" s="156"/>
      <c r="Z110" s="157"/>
      <c r="AA110" s="156"/>
      <c r="AB110" s="157"/>
    </row>
    <row r="111" spans="1:28" ht="12.75" customHeight="1" thickBot="1">
      <c r="A111" s="134"/>
      <c r="B111" s="105"/>
      <c r="C111" s="105">
        <v>6121</v>
      </c>
      <c r="D111" s="300"/>
      <c r="E111" s="118"/>
      <c r="F111" s="302"/>
      <c r="G111" s="302">
        <v>13500</v>
      </c>
      <c r="H111" s="118"/>
      <c r="I111" s="80"/>
      <c r="J111" s="135"/>
      <c r="K111" s="81"/>
      <c r="L111" s="136"/>
      <c r="M111" s="70">
        <v>1500</v>
      </c>
      <c r="N111" s="136"/>
      <c r="O111" s="68">
        <v>7600</v>
      </c>
      <c r="P111" s="136"/>
      <c r="Q111" s="81">
        <v>-5976</v>
      </c>
      <c r="R111" s="363"/>
      <c r="S111" s="149"/>
      <c r="T111" s="157"/>
      <c r="U111" s="156"/>
      <c r="V111" s="157"/>
      <c r="W111" s="173"/>
      <c r="X111" s="174"/>
      <c r="Y111" s="156"/>
      <c r="Z111" s="157"/>
      <c r="AA111" s="156"/>
      <c r="AB111" s="157"/>
    </row>
    <row r="112" spans="1:28" ht="12.75" customHeight="1" thickBot="1">
      <c r="A112" s="161"/>
      <c r="B112" s="162"/>
      <c r="C112" s="163">
        <v>6121</v>
      </c>
      <c r="D112" s="299"/>
      <c r="E112" s="164" t="s">
        <v>24</v>
      </c>
      <c r="F112" s="164"/>
      <c r="G112" s="164"/>
      <c r="H112" s="164"/>
      <c r="I112" s="165"/>
      <c r="J112" s="248"/>
      <c r="K112" s="156"/>
      <c r="L112" s="167"/>
      <c r="M112" s="303">
        <f>SUM(M111)</f>
        <v>1500</v>
      </c>
      <c r="N112" s="167">
        <f>SUM(M112)</f>
        <v>1500</v>
      </c>
      <c r="O112" s="156">
        <f>SUM(O111)</f>
        <v>7600</v>
      </c>
      <c r="P112" s="167">
        <f>SUM(N112:O112)</f>
        <v>9100</v>
      </c>
      <c r="Q112" s="96">
        <f>SUM(Q111)</f>
        <v>-5976</v>
      </c>
      <c r="R112" s="158">
        <f>SUM(P112:Q112)</f>
        <v>3124</v>
      </c>
      <c r="S112" s="149"/>
      <c r="T112" s="157"/>
      <c r="U112" s="156"/>
      <c r="V112" s="157"/>
      <c r="W112" s="173"/>
      <c r="X112" s="174"/>
      <c r="Y112" s="156"/>
      <c r="Z112" s="157"/>
      <c r="AA112" s="156"/>
      <c r="AB112" s="157"/>
    </row>
    <row r="113" spans="1:28" ht="12.75" customHeight="1" thickBot="1">
      <c r="A113" s="281"/>
      <c r="B113" s="282">
        <v>2212</v>
      </c>
      <c r="C113" s="282"/>
      <c r="D113" s="301" t="s">
        <v>111</v>
      </c>
      <c r="E113" s="50" t="s">
        <v>97</v>
      </c>
      <c r="F113" s="123"/>
      <c r="G113" s="123"/>
      <c r="H113" s="123"/>
      <c r="I113" s="85"/>
      <c r="J113" s="172"/>
      <c r="K113" s="120"/>
      <c r="L113" s="153"/>
      <c r="M113" s="304"/>
      <c r="N113" s="153"/>
      <c r="O113" s="86"/>
      <c r="P113" s="153"/>
      <c r="Q113" s="120"/>
      <c r="R113" s="354"/>
      <c r="S113" s="149"/>
      <c r="T113" s="157"/>
      <c r="U113" s="156"/>
      <c r="V113" s="157"/>
      <c r="W113" s="173"/>
      <c r="X113" s="174"/>
      <c r="Y113" s="156"/>
      <c r="Z113" s="157"/>
      <c r="AA113" s="156"/>
      <c r="AB113" s="157"/>
    </row>
    <row r="114" spans="1:28" ht="12.75" customHeight="1" thickBot="1">
      <c r="A114" s="134"/>
      <c r="B114" s="105"/>
      <c r="C114" s="105">
        <v>6121</v>
      </c>
      <c r="D114" s="300"/>
      <c r="E114" s="118"/>
      <c r="F114" s="118"/>
      <c r="G114" s="118"/>
      <c r="H114" s="118"/>
      <c r="I114" s="80"/>
      <c r="J114" s="135"/>
      <c r="K114" s="81"/>
      <c r="L114" s="136"/>
      <c r="M114" s="70">
        <v>1297.2</v>
      </c>
      <c r="N114" s="136"/>
      <c r="O114" s="68"/>
      <c r="P114" s="136"/>
      <c r="Q114" s="81"/>
      <c r="R114" s="363"/>
      <c r="S114" s="149"/>
      <c r="T114" s="157"/>
      <c r="U114" s="156"/>
      <c r="V114" s="157"/>
      <c r="W114" s="173"/>
      <c r="X114" s="174"/>
      <c r="Y114" s="156"/>
      <c r="Z114" s="157"/>
      <c r="AA114" s="156"/>
      <c r="AB114" s="157"/>
    </row>
    <row r="115" spans="1:28" ht="12.75" customHeight="1" thickBot="1">
      <c r="A115" s="124"/>
      <c r="B115" s="125"/>
      <c r="C115" s="126">
        <v>6121</v>
      </c>
      <c r="D115" s="365"/>
      <c r="E115" s="93" t="s">
        <v>24</v>
      </c>
      <c r="F115" s="93"/>
      <c r="G115" s="93"/>
      <c r="H115" s="93"/>
      <c r="I115" s="94"/>
      <c r="J115" s="139"/>
      <c r="K115" s="96"/>
      <c r="L115" s="97"/>
      <c r="M115" s="183">
        <f>SUM(M114)</f>
        <v>1297.2</v>
      </c>
      <c r="N115" s="97">
        <f>SUM(M115)</f>
        <v>1297.2</v>
      </c>
      <c r="O115" s="127"/>
      <c r="P115" s="97">
        <f>SUM(N115:O115)</f>
        <v>1297.2</v>
      </c>
      <c r="Q115" s="96"/>
      <c r="R115" s="158">
        <f>SUM(P115:Q115)</f>
        <v>1297.2</v>
      </c>
      <c r="S115" s="149"/>
      <c r="T115" s="157"/>
      <c r="U115" s="156"/>
      <c r="V115" s="157"/>
      <c r="W115" s="173"/>
      <c r="X115" s="174"/>
      <c r="Y115" s="156"/>
      <c r="Z115" s="157"/>
      <c r="AA115" s="156"/>
      <c r="AB115" s="157"/>
    </row>
    <row r="116" spans="1:28" ht="27" customHeight="1" thickBot="1">
      <c r="A116" s="140"/>
      <c r="B116" s="141">
        <v>2212</v>
      </c>
      <c r="C116" s="141"/>
      <c r="D116" s="347" t="s">
        <v>112</v>
      </c>
      <c r="E116" s="130" t="s">
        <v>99</v>
      </c>
      <c r="F116" s="254"/>
      <c r="G116" s="254"/>
      <c r="H116" s="254"/>
      <c r="I116" s="51"/>
      <c r="J116" s="270"/>
      <c r="K116" s="256"/>
      <c r="L116" s="145"/>
      <c r="M116" s="348"/>
      <c r="N116" s="145"/>
      <c r="O116" s="53"/>
      <c r="P116" s="145"/>
      <c r="Q116" s="256"/>
      <c r="R116" s="372"/>
      <c r="S116" s="149"/>
      <c r="T116" s="157"/>
      <c r="U116" s="156"/>
      <c r="V116" s="157"/>
      <c r="W116" s="173"/>
      <c r="X116" s="174"/>
      <c r="Y116" s="156"/>
      <c r="Z116" s="157"/>
      <c r="AA116" s="156"/>
      <c r="AB116" s="157"/>
    </row>
    <row r="117" spans="1:28" ht="12.75" customHeight="1" thickBot="1">
      <c r="A117" s="134"/>
      <c r="B117" s="105"/>
      <c r="C117" s="105">
        <v>6121</v>
      </c>
      <c r="D117" s="300"/>
      <c r="E117" s="118"/>
      <c r="F117" s="118"/>
      <c r="G117" s="118"/>
      <c r="H117" s="118"/>
      <c r="I117" s="80"/>
      <c r="J117" s="135"/>
      <c r="K117" s="81"/>
      <c r="L117" s="136"/>
      <c r="M117" s="70">
        <v>816.3</v>
      </c>
      <c r="N117" s="136"/>
      <c r="O117" s="68"/>
      <c r="P117" s="136"/>
      <c r="Q117" s="81"/>
      <c r="R117" s="363"/>
      <c r="S117" s="149"/>
      <c r="T117" s="157"/>
      <c r="U117" s="156"/>
      <c r="V117" s="157"/>
      <c r="W117" s="173"/>
      <c r="X117" s="174"/>
      <c r="Y117" s="156"/>
      <c r="Z117" s="157"/>
      <c r="AA117" s="156"/>
      <c r="AB117" s="157"/>
    </row>
    <row r="118" spans="1:28" ht="12.75" customHeight="1" thickBot="1">
      <c r="A118" s="161"/>
      <c r="B118" s="162"/>
      <c r="C118" s="163">
        <v>6121</v>
      </c>
      <c r="D118" s="299"/>
      <c r="E118" s="164" t="s">
        <v>24</v>
      </c>
      <c r="F118" s="164"/>
      <c r="G118" s="164"/>
      <c r="H118" s="164"/>
      <c r="I118" s="165"/>
      <c r="J118" s="248"/>
      <c r="K118" s="156"/>
      <c r="L118" s="167"/>
      <c r="M118" s="303">
        <f>SUM(M117)</f>
        <v>816.3</v>
      </c>
      <c r="N118" s="167">
        <f>SUM(M118)</f>
        <v>816.3</v>
      </c>
      <c r="O118" s="332"/>
      <c r="P118" s="167">
        <f>SUM(N118:O118)</f>
        <v>816.3</v>
      </c>
      <c r="Q118" s="96"/>
      <c r="R118" s="158">
        <f>SUM(P118:Q118)</f>
        <v>816.3</v>
      </c>
      <c r="S118" s="149"/>
      <c r="T118" s="157"/>
      <c r="U118" s="156"/>
      <c r="V118" s="157"/>
      <c r="W118" s="173"/>
      <c r="X118" s="174"/>
      <c r="Y118" s="156"/>
      <c r="Z118" s="157"/>
      <c r="AA118" s="156"/>
      <c r="AB118" s="157"/>
    </row>
    <row r="119" spans="1:28" ht="30.75" customHeight="1" thickBot="1">
      <c r="A119" s="281"/>
      <c r="B119" s="282">
        <v>2212</v>
      </c>
      <c r="C119" s="282"/>
      <c r="D119" s="301" t="s">
        <v>113</v>
      </c>
      <c r="E119" s="106" t="s">
        <v>100</v>
      </c>
      <c r="F119" s="123"/>
      <c r="G119" s="123"/>
      <c r="H119" s="123"/>
      <c r="I119" s="85"/>
      <c r="J119" s="172"/>
      <c r="K119" s="120"/>
      <c r="L119" s="153"/>
      <c r="M119" s="304"/>
      <c r="N119" s="153"/>
      <c r="O119" s="86"/>
      <c r="P119" s="153"/>
      <c r="Q119" s="120"/>
      <c r="R119" s="354"/>
      <c r="S119" s="149"/>
      <c r="T119" s="157"/>
      <c r="U119" s="156"/>
      <c r="V119" s="157"/>
      <c r="W119" s="173"/>
      <c r="X119" s="174"/>
      <c r="Y119" s="156"/>
      <c r="Z119" s="157"/>
      <c r="AA119" s="156"/>
      <c r="AB119" s="157"/>
    </row>
    <row r="120" spans="1:28" ht="12.75" customHeight="1" thickBot="1">
      <c r="A120" s="103"/>
      <c r="B120" s="105"/>
      <c r="C120" s="105">
        <v>6121</v>
      </c>
      <c r="D120" s="116"/>
      <c r="E120" s="118"/>
      <c r="F120" s="118"/>
      <c r="G120" s="118"/>
      <c r="H120" s="118"/>
      <c r="I120" s="80"/>
      <c r="J120" s="135"/>
      <c r="K120" s="81"/>
      <c r="L120" s="136"/>
      <c r="M120" s="70">
        <v>1756.9</v>
      </c>
      <c r="N120" s="136"/>
      <c r="O120" s="68"/>
      <c r="P120" s="136"/>
      <c r="Q120" s="81"/>
      <c r="R120" s="363"/>
      <c r="S120" s="149"/>
      <c r="T120" s="157"/>
      <c r="U120" s="156"/>
      <c r="V120" s="157"/>
      <c r="W120" s="173"/>
      <c r="X120" s="174"/>
      <c r="Y120" s="156"/>
      <c r="Z120" s="157"/>
      <c r="AA120" s="156"/>
      <c r="AB120" s="157"/>
    </row>
    <row r="121" spans="1:28" ht="12.75" customHeight="1" thickBot="1">
      <c r="A121" s="124"/>
      <c r="B121" s="162"/>
      <c r="C121" s="163">
        <v>6121</v>
      </c>
      <c r="D121" s="299"/>
      <c r="E121" s="164" t="s">
        <v>24</v>
      </c>
      <c r="F121" s="164"/>
      <c r="G121" s="164"/>
      <c r="H121" s="164"/>
      <c r="I121" s="165"/>
      <c r="J121" s="248"/>
      <c r="K121" s="156"/>
      <c r="L121" s="167"/>
      <c r="M121" s="303">
        <f>SUM(M120)</f>
        <v>1756.9</v>
      </c>
      <c r="N121" s="167">
        <f>SUM(M121)</f>
        <v>1756.9</v>
      </c>
      <c r="O121" s="332"/>
      <c r="P121" s="167">
        <f>SUM(N121:O121)</f>
        <v>1756.9</v>
      </c>
      <c r="Q121" s="156"/>
      <c r="R121" s="157">
        <f>SUM(P121:Q121)</f>
        <v>1756.9</v>
      </c>
      <c r="S121" s="149"/>
      <c r="T121" s="157"/>
      <c r="U121" s="156"/>
      <c r="V121" s="157"/>
      <c r="W121" s="173"/>
      <c r="X121" s="174"/>
      <c r="Y121" s="156"/>
      <c r="Z121" s="157"/>
      <c r="AA121" s="156"/>
      <c r="AB121" s="157"/>
    </row>
    <row r="122" spans="1:28" ht="12.75" customHeight="1" thickBot="1">
      <c r="A122" s="281"/>
      <c r="B122" s="282">
        <v>2212</v>
      </c>
      <c r="C122" s="282"/>
      <c r="D122" s="301" t="s">
        <v>114</v>
      </c>
      <c r="E122" s="289" t="s">
        <v>105</v>
      </c>
      <c r="F122" s="283"/>
      <c r="G122" s="283"/>
      <c r="H122" s="283"/>
      <c r="I122" s="284"/>
      <c r="J122" s="285"/>
      <c r="K122" s="286"/>
      <c r="L122" s="287"/>
      <c r="M122" s="305"/>
      <c r="N122" s="287"/>
      <c r="O122" s="86"/>
      <c r="P122" s="153"/>
      <c r="Q122" s="120"/>
      <c r="R122" s="354"/>
      <c r="S122" s="149"/>
      <c r="T122" s="157"/>
      <c r="U122" s="156"/>
      <c r="V122" s="157"/>
      <c r="W122" s="173"/>
      <c r="X122" s="174"/>
      <c r="Y122" s="156"/>
      <c r="Z122" s="157"/>
      <c r="AA122" s="156"/>
      <c r="AB122" s="157"/>
    </row>
    <row r="123" spans="1:28" ht="12.75" customHeight="1" thickBot="1">
      <c r="A123" s="103"/>
      <c r="B123" s="105"/>
      <c r="C123" s="105">
        <v>6121</v>
      </c>
      <c r="D123" s="116"/>
      <c r="E123" s="118"/>
      <c r="F123" s="118"/>
      <c r="G123" s="118"/>
      <c r="H123" s="118"/>
      <c r="I123" s="80"/>
      <c r="J123" s="135"/>
      <c r="K123" s="81"/>
      <c r="L123" s="136"/>
      <c r="M123" s="70">
        <v>12000</v>
      </c>
      <c r="N123" s="136"/>
      <c r="O123" s="68"/>
      <c r="P123" s="136"/>
      <c r="Q123" s="68">
        <v>-12000</v>
      </c>
      <c r="R123" s="363"/>
      <c r="S123" s="149"/>
      <c r="T123" s="157"/>
      <c r="U123" s="156"/>
      <c r="V123" s="157"/>
      <c r="W123" s="173"/>
      <c r="X123" s="174"/>
      <c r="Y123" s="156"/>
      <c r="Z123" s="157"/>
      <c r="AA123" s="156"/>
      <c r="AB123" s="157"/>
    </row>
    <row r="124" spans="1:28" ht="12.75" customHeight="1" thickBot="1">
      <c r="A124" s="124"/>
      <c r="B124" s="162"/>
      <c r="C124" s="163">
        <v>6121</v>
      </c>
      <c r="D124" s="299"/>
      <c r="E124" s="164" t="s">
        <v>24</v>
      </c>
      <c r="F124" s="164"/>
      <c r="G124" s="164"/>
      <c r="H124" s="164"/>
      <c r="I124" s="165"/>
      <c r="J124" s="248"/>
      <c r="K124" s="156"/>
      <c r="L124" s="167"/>
      <c r="M124" s="303">
        <f>SUM(M123)</f>
        <v>12000</v>
      </c>
      <c r="N124" s="167">
        <f>SUM(M124)</f>
        <v>12000</v>
      </c>
      <c r="O124" s="332"/>
      <c r="P124" s="167">
        <f>SUM(N124:O124)</f>
        <v>12000</v>
      </c>
      <c r="Q124" s="156">
        <f>SUM(Q123)</f>
        <v>-12000</v>
      </c>
      <c r="R124" s="157">
        <f>SUM(P124:Q124)</f>
        <v>0</v>
      </c>
      <c r="S124" s="149"/>
      <c r="T124" s="157"/>
      <c r="U124" s="156"/>
      <c r="V124" s="157"/>
      <c r="W124" s="173"/>
      <c r="X124" s="174"/>
      <c r="Y124" s="156"/>
      <c r="Z124" s="157"/>
      <c r="AA124" s="156"/>
      <c r="AB124" s="157"/>
    </row>
    <row r="125" spans="1:28" ht="12.75" customHeight="1" thickBot="1">
      <c r="A125" s="281"/>
      <c r="B125" s="282">
        <v>2212</v>
      </c>
      <c r="C125" s="282"/>
      <c r="D125" s="301" t="s">
        <v>115</v>
      </c>
      <c r="E125" s="289" t="s">
        <v>116</v>
      </c>
      <c r="F125" s="283"/>
      <c r="G125" s="283"/>
      <c r="H125" s="283"/>
      <c r="I125" s="284"/>
      <c r="J125" s="285"/>
      <c r="K125" s="286"/>
      <c r="L125" s="287"/>
      <c r="M125" s="305"/>
      <c r="N125" s="287"/>
      <c r="O125" s="86"/>
      <c r="P125" s="153"/>
      <c r="Q125" s="120"/>
      <c r="R125" s="354"/>
      <c r="S125" s="149"/>
      <c r="T125" s="157"/>
      <c r="U125" s="156"/>
      <c r="V125" s="157"/>
      <c r="W125" s="173"/>
      <c r="X125" s="174"/>
      <c r="Y125" s="156"/>
      <c r="Z125" s="157"/>
      <c r="AA125" s="156"/>
      <c r="AB125" s="157"/>
    </row>
    <row r="126" spans="1:28" ht="12.75" customHeight="1" thickBot="1">
      <c r="A126" s="103"/>
      <c r="B126" s="105"/>
      <c r="C126" s="105">
        <v>6121</v>
      </c>
      <c r="D126" s="116"/>
      <c r="E126" s="118"/>
      <c r="F126" s="118"/>
      <c r="G126" s="118"/>
      <c r="H126" s="118"/>
      <c r="I126" s="80"/>
      <c r="J126" s="135"/>
      <c r="K126" s="81"/>
      <c r="L126" s="136"/>
      <c r="M126" s="133">
        <v>13000</v>
      </c>
      <c r="N126" s="176"/>
      <c r="O126" s="68">
        <v>-4500</v>
      </c>
      <c r="P126" s="136"/>
      <c r="Q126" s="68">
        <v>-1666</v>
      </c>
      <c r="R126" s="363"/>
      <c r="S126" s="149"/>
      <c r="T126" s="157"/>
      <c r="U126" s="156"/>
      <c r="V126" s="157"/>
      <c r="W126" s="173"/>
      <c r="X126" s="174"/>
      <c r="Y126" s="156"/>
      <c r="Z126" s="157"/>
      <c r="AA126" s="156"/>
      <c r="AB126" s="157"/>
    </row>
    <row r="127" spans="1:28" ht="12.75" customHeight="1" thickBot="1">
      <c r="A127" s="124"/>
      <c r="B127" s="162"/>
      <c r="C127" s="163">
        <v>6121</v>
      </c>
      <c r="D127" s="299"/>
      <c r="E127" s="164" t="s">
        <v>24</v>
      </c>
      <c r="F127" s="93"/>
      <c r="G127" s="93"/>
      <c r="H127" s="93"/>
      <c r="I127" s="94"/>
      <c r="J127" s="139"/>
      <c r="K127" s="96"/>
      <c r="L127" s="97"/>
      <c r="M127" s="183">
        <f>SUM(M126)</f>
        <v>13000</v>
      </c>
      <c r="N127" s="97">
        <f>SUM(M127)</f>
        <v>13000</v>
      </c>
      <c r="O127" s="156">
        <f>SUM(O126)</f>
        <v>-4500</v>
      </c>
      <c r="P127" s="167">
        <f>SUM(N127:O127)</f>
        <v>8500</v>
      </c>
      <c r="Q127" s="96">
        <f>SUM(Q126)</f>
        <v>-1666</v>
      </c>
      <c r="R127" s="158">
        <f>SUM(P127:Q127)</f>
        <v>6834</v>
      </c>
      <c r="S127" s="149"/>
      <c r="T127" s="157"/>
      <c r="U127" s="156"/>
      <c r="V127" s="157"/>
      <c r="W127" s="173"/>
      <c r="X127" s="174"/>
      <c r="Y127" s="156"/>
      <c r="Z127" s="157"/>
      <c r="AA127" s="156"/>
      <c r="AB127" s="157"/>
    </row>
    <row r="128" spans="1:28" ht="12.75" customHeight="1" thickBot="1">
      <c r="A128" s="281"/>
      <c r="B128" s="282">
        <v>2212</v>
      </c>
      <c r="C128" s="282"/>
      <c r="D128" s="301" t="s">
        <v>123</v>
      </c>
      <c r="E128" s="50" t="s">
        <v>120</v>
      </c>
      <c r="F128" s="283"/>
      <c r="G128" s="283"/>
      <c r="H128" s="283"/>
      <c r="I128" s="284"/>
      <c r="J128" s="285"/>
      <c r="K128" s="286"/>
      <c r="L128" s="287"/>
      <c r="M128" s="286"/>
      <c r="N128" s="287"/>
      <c r="O128" s="286"/>
      <c r="P128" s="287"/>
      <c r="Q128" s="120"/>
      <c r="R128" s="354"/>
      <c r="S128" s="149"/>
      <c r="T128" s="157"/>
      <c r="U128" s="156"/>
      <c r="V128" s="157"/>
      <c r="W128" s="173"/>
      <c r="X128" s="174"/>
      <c r="Y128" s="156"/>
      <c r="Z128" s="157"/>
      <c r="AA128" s="156"/>
      <c r="AB128" s="157"/>
    </row>
    <row r="129" spans="1:28" ht="12.75" customHeight="1" thickBot="1">
      <c r="A129" s="134"/>
      <c r="B129" s="105"/>
      <c r="C129" s="105">
        <v>6121</v>
      </c>
      <c r="D129" s="300"/>
      <c r="E129" s="118"/>
      <c r="F129" s="118"/>
      <c r="G129" s="118"/>
      <c r="H129" s="118"/>
      <c r="I129" s="80"/>
      <c r="J129" s="135"/>
      <c r="K129" s="81"/>
      <c r="L129" s="136"/>
      <c r="M129" s="81"/>
      <c r="N129" s="136"/>
      <c r="O129" s="68">
        <v>71.4</v>
      </c>
      <c r="P129" s="136"/>
      <c r="Q129" s="68">
        <v>-71.4</v>
      </c>
      <c r="R129" s="363"/>
      <c r="S129" s="149"/>
      <c r="T129" s="157"/>
      <c r="U129" s="156"/>
      <c r="V129" s="157"/>
      <c r="W129" s="173"/>
      <c r="X129" s="174"/>
      <c r="Y129" s="156"/>
      <c r="Z129" s="157"/>
      <c r="AA129" s="156"/>
      <c r="AB129" s="157"/>
    </row>
    <row r="130" spans="1:28" ht="12.75" customHeight="1" thickBot="1">
      <c r="A130" s="161"/>
      <c r="B130" s="162"/>
      <c r="C130" s="163">
        <v>6121</v>
      </c>
      <c r="D130" s="299"/>
      <c r="E130" s="164" t="s">
        <v>24</v>
      </c>
      <c r="F130" s="164"/>
      <c r="G130" s="164"/>
      <c r="H130" s="164"/>
      <c r="I130" s="165"/>
      <c r="J130" s="248"/>
      <c r="K130" s="156"/>
      <c r="L130" s="167"/>
      <c r="M130" s="156"/>
      <c r="N130" s="167"/>
      <c r="O130" s="156">
        <f>SUM(O129)</f>
        <v>71.4</v>
      </c>
      <c r="P130" s="167">
        <f>SUM(O130)</f>
        <v>71.4</v>
      </c>
      <c r="Q130" s="156">
        <f>SUM(Q129)</f>
        <v>-71.4</v>
      </c>
      <c r="R130" s="157">
        <f>SUM(P130:Q130)</f>
        <v>0</v>
      </c>
      <c r="S130" s="149"/>
      <c r="T130" s="157"/>
      <c r="U130" s="156"/>
      <c r="V130" s="157"/>
      <c r="W130" s="173"/>
      <c r="X130" s="174"/>
      <c r="Y130" s="156"/>
      <c r="Z130" s="157"/>
      <c r="AA130" s="156"/>
      <c r="AB130" s="157"/>
    </row>
    <row r="131" spans="1:28" ht="12.75" customHeight="1" thickBot="1">
      <c r="A131" s="103"/>
      <c r="B131" s="282">
        <v>2212</v>
      </c>
      <c r="C131" s="282"/>
      <c r="D131" s="301" t="s">
        <v>124</v>
      </c>
      <c r="E131" s="50" t="s">
        <v>133</v>
      </c>
      <c r="F131" s="123"/>
      <c r="G131" s="123"/>
      <c r="H131" s="123"/>
      <c r="I131" s="85"/>
      <c r="J131" s="172"/>
      <c r="K131" s="120"/>
      <c r="L131" s="153"/>
      <c r="M131" s="304"/>
      <c r="N131" s="153"/>
      <c r="O131" s="286"/>
      <c r="P131" s="287"/>
      <c r="Q131" s="120"/>
      <c r="R131" s="354"/>
      <c r="S131" s="149"/>
      <c r="T131" s="157"/>
      <c r="U131" s="156"/>
      <c r="V131" s="157"/>
      <c r="W131" s="173"/>
      <c r="X131" s="174"/>
      <c r="Y131" s="156"/>
      <c r="Z131" s="157"/>
      <c r="AA131" s="156"/>
      <c r="AB131" s="157"/>
    </row>
    <row r="132" spans="1:28" ht="12.75" customHeight="1" thickBot="1">
      <c r="A132" s="134"/>
      <c r="B132" s="105"/>
      <c r="C132" s="105">
        <v>6121</v>
      </c>
      <c r="D132" s="300"/>
      <c r="E132" s="118"/>
      <c r="F132" s="118"/>
      <c r="G132" s="118"/>
      <c r="H132" s="118"/>
      <c r="I132" s="80"/>
      <c r="J132" s="135"/>
      <c r="K132" s="81"/>
      <c r="L132" s="136"/>
      <c r="M132" s="306"/>
      <c r="N132" s="136"/>
      <c r="O132" s="68">
        <v>1000</v>
      </c>
      <c r="P132" s="136"/>
      <c r="Q132" s="81"/>
      <c r="R132" s="363"/>
      <c r="S132" s="149"/>
      <c r="T132" s="157"/>
      <c r="U132" s="156"/>
      <c r="V132" s="157"/>
      <c r="W132" s="173"/>
      <c r="X132" s="174"/>
      <c r="Y132" s="156"/>
      <c r="Z132" s="157"/>
      <c r="AA132" s="156"/>
      <c r="AB132" s="157"/>
    </row>
    <row r="133" spans="1:28" ht="12.75" customHeight="1" thickBot="1">
      <c r="A133" s="124"/>
      <c r="B133" s="125"/>
      <c r="C133" s="126">
        <v>6121</v>
      </c>
      <c r="D133" s="365"/>
      <c r="E133" s="93" t="s">
        <v>24</v>
      </c>
      <c r="F133" s="93"/>
      <c r="G133" s="93"/>
      <c r="H133" s="93"/>
      <c r="I133" s="94"/>
      <c r="J133" s="139"/>
      <c r="K133" s="96"/>
      <c r="L133" s="97"/>
      <c r="M133" s="183"/>
      <c r="N133" s="97"/>
      <c r="O133" s="96">
        <f>SUM(O132)</f>
        <v>1000</v>
      </c>
      <c r="P133" s="97">
        <f>SUM(O133)</f>
        <v>1000</v>
      </c>
      <c r="Q133" s="96"/>
      <c r="R133" s="158">
        <f>SUM(P133:Q133)</f>
        <v>1000</v>
      </c>
      <c r="S133" s="149"/>
      <c r="T133" s="157"/>
      <c r="U133" s="156"/>
      <c r="V133" s="157"/>
      <c r="W133" s="173"/>
      <c r="X133" s="174"/>
      <c r="Y133" s="156"/>
      <c r="Z133" s="157"/>
      <c r="AA133" s="156"/>
      <c r="AB133" s="157"/>
    </row>
    <row r="134" spans="1:28" ht="12.75" customHeight="1" thickBot="1">
      <c r="A134" s="103"/>
      <c r="B134" s="282">
        <v>2212</v>
      </c>
      <c r="C134" s="282"/>
      <c r="D134" s="301" t="s">
        <v>142</v>
      </c>
      <c r="E134" s="50" t="s">
        <v>145</v>
      </c>
      <c r="F134" s="123"/>
      <c r="G134" s="123"/>
      <c r="H134" s="123"/>
      <c r="I134" s="85"/>
      <c r="J134" s="172"/>
      <c r="K134" s="120"/>
      <c r="L134" s="153"/>
      <c r="M134" s="304"/>
      <c r="N134" s="153"/>
      <c r="O134" s="120"/>
      <c r="P134" s="153"/>
      <c r="Q134" s="120"/>
      <c r="R134" s="354"/>
      <c r="S134" s="149"/>
      <c r="T134" s="157"/>
      <c r="U134" s="156"/>
      <c r="V134" s="157"/>
      <c r="W134" s="173"/>
      <c r="X134" s="174"/>
      <c r="Y134" s="156"/>
      <c r="Z134" s="157"/>
      <c r="AA134" s="156"/>
      <c r="AB134" s="157"/>
    </row>
    <row r="135" spans="1:28" ht="12.75" customHeight="1" thickBot="1">
      <c r="A135" s="134"/>
      <c r="B135" s="105"/>
      <c r="C135" s="105">
        <v>6121</v>
      </c>
      <c r="D135" s="300"/>
      <c r="E135" s="118"/>
      <c r="F135" s="118"/>
      <c r="G135" s="118"/>
      <c r="H135" s="118"/>
      <c r="I135" s="80"/>
      <c r="J135" s="135"/>
      <c r="K135" s="81"/>
      <c r="L135" s="136"/>
      <c r="M135" s="306"/>
      <c r="N135" s="136"/>
      <c r="O135" s="81"/>
      <c r="P135" s="136"/>
      <c r="Q135" s="68">
        <v>5000</v>
      </c>
      <c r="R135" s="363"/>
      <c r="S135" s="149"/>
      <c r="T135" s="157"/>
      <c r="U135" s="156"/>
      <c r="V135" s="157"/>
      <c r="W135" s="173"/>
      <c r="X135" s="174"/>
      <c r="Y135" s="156"/>
      <c r="Z135" s="157"/>
      <c r="AA135" s="156"/>
      <c r="AB135" s="157"/>
    </row>
    <row r="136" spans="1:28" ht="12.75" customHeight="1" thickBot="1">
      <c r="A136" s="161"/>
      <c r="B136" s="125"/>
      <c r="C136" s="126">
        <v>6121</v>
      </c>
      <c r="D136" s="365"/>
      <c r="E136" s="93" t="s">
        <v>24</v>
      </c>
      <c r="F136" s="164"/>
      <c r="G136" s="164"/>
      <c r="H136" s="164"/>
      <c r="I136" s="165"/>
      <c r="J136" s="248"/>
      <c r="K136" s="156"/>
      <c r="L136" s="167"/>
      <c r="M136" s="303"/>
      <c r="N136" s="167"/>
      <c r="O136" s="156"/>
      <c r="P136" s="167"/>
      <c r="Q136" s="156">
        <f>SUM(Q135)</f>
        <v>5000</v>
      </c>
      <c r="R136" s="157">
        <f>SUM(Q136)</f>
        <v>5000</v>
      </c>
      <c r="S136" s="149"/>
      <c r="T136" s="157"/>
      <c r="U136" s="156"/>
      <c r="V136" s="157"/>
      <c r="W136" s="173"/>
      <c r="X136" s="174"/>
      <c r="Y136" s="156"/>
      <c r="Z136" s="157"/>
      <c r="AA136" s="156"/>
      <c r="AB136" s="157"/>
    </row>
    <row r="137" spans="1:28" ht="12.75" customHeight="1" thickBot="1">
      <c r="A137" s="103"/>
      <c r="B137" s="282">
        <v>2212</v>
      </c>
      <c r="C137" s="282"/>
      <c r="D137" s="301" t="s">
        <v>143</v>
      </c>
      <c r="E137" s="50" t="s">
        <v>136</v>
      </c>
      <c r="F137" s="123"/>
      <c r="G137" s="123"/>
      <c r="H137" s="123"/>
      <c r="I137" s="85"/>
      <c r="J137" s="172"/>
      <c r="K137" s="120"/>
      <c r="L137" s="153"/>
      <c r="M137" s="304"/>
      <c r="N137" s="153"/>
      <c r="O137" s="120"/>
      <c r="P137" s="153"/>
      <c r="Q137" s="120"/>
      <c r="R137" s="354"/>
      <c r="S137" s="149"/>
      <c r="T137" s="157"/>
      <c r="U137" s="156"/>
      <c r="V137" s="157"/>
      <c r="W137" s="173"/>
      <c r="X137" s="174"/>
      <c r="Y137" s="156"/>
      <c r="Z137" s="157"/>
      <c r="AA137" s="156"/>
      <c r="AB137" s="157"/>
    </row>
    <row r="138" spans="1:28" ht="12.75" customHeight="1" thickBot="1">
      <c r="A138" s="134"/>
      <c r="B138" s="105"/>
      <c r="C138" s="105">
        <v>6121</v>
      </c>
      <c r="D138" s="300"/>
      <c r="E138" s="118"/>
      <c r="F138" s="118"/>
      <c r="G138" s="118"/>
      <c r="H138" s="118"/>
      <c r="I138" s="80"/>
      <c r="J138" s="135"/>
      <c r="K138" s="81"/>
      <c r="L138" s="136"/>
      <c r="M138" s="306"/>
      <c r="N138" s="136"/>
      <c r="O138" s="81"/>
      <c r="P138" s="136"/>
      <c r="Q138" s="68">
        <v>1000</v>
      </c>
      <c r="R138" s="363"/>
      <c r="S138" s="149"/>
      <c r="T138" s="157"/>
      <c r="U138" s="156"/>
      <c r="V138" s="157"/>
      <c r="W138" s="173"/>
      <c r="X138" s="174"/>
      <c r="Y138" s="156"/>
      <c r="Z138" s="157"/>
      <c r="AA138" s="156"/>
      <c r="AB138" s="157"/>
    </row>
    <row r="139" spans="1:28" ht="12.75" customHeight="1" thickBot="1">
      <c r="A139" s="124"/>
      <c r="B139" s="125"/>
      <c r="C139" s="126">
        <v>6121</v>
      </c>
      <c r="D139" s="365"/>
      <c r="E139" s="93" t="s">
        <v>24</v>
      </c>
      <c r="F139" s="93"/>
      <c r="G139" s="93"/>
      <c r="H139" s="93"/>
      <c r="I139" s="94"/>
      <c r="J139" s="139"/>
      <c r="K139" s="96"/>
      <c r="L139" s="97"/>
      <c r="M139" s="183"/>
      <c r="N139" s="97"/>
      <c r="O139" s="96"/>
      <c r="P139" s="97"/>
      <c r="Q139" s="96">
        <f>SUM(Q138)</f>
        <v>1000</v>
      </c>
      <c r="R139" s="158">
        <f>SUM(Q139)</f>
        <v>1000</v>
      </c>
      <c r="S139" s="149"/>
      <c r="T139" s="157"/>
      <c r="U139" s="156"/>
      <c r="V139" s="157"/>
      <c r="W139" s="173"/>
      <c r="X139" s="174"/>
      <c r="Y139" s="156"/>
      <c r="Z139" s="157"/>
      <c r="AA139" s="156"/>
      <c r="AB139" s="157"/>
    </row>
    <row r="140" spans="1:28" ht="12.75" customHeight="1" thickBot="1">
      <c r="A140" s="264"/>
      <c r="B140" s="282">
        <v>2212</v>
      </c>
      <c r="C140" s="282"/>
      <c r="D140" s="301" t="s">
        <v>144</v>
      </c>
      <c r="E140" s="267" t="s">
        <v>137</v>
      </c>
      <c r="F140" s="119"/>
      <c r="G140" s="119"/>
      <c r="H140" s="119"/>
      <c r="I140" s="107"/>
      <c r="J140" s="257"/>
      <c r="K140" s="265"/>
      <c r="L140" s="266"/>
      <c r="M140" s="364"/>
      <c r="N140" s="266"/>
      <c r="O140" s="265"/>
      <c r="P140" s="266"/>
      <c r="Q140" s="265"/>
      <c r="R140" s="371"/>
      <c r="S140" s="149"/>
      <c r="T140" s="157"/>
      <c r="U140" s="156"/>
      <c r="V140" s="157"/>
      <c r="W140" s="173"/>
      <c r="X140" s="174"/>
      <c r="Y140" s="156"/>
      <c r="Z140" s="157"/>
      <c r="AA140" s="156"/>
      <c r="AB140" s="157"/>
    </row>
    <row r="141" spans="1:28" ht="12.75" customHeight="1" thickBot="1">
      <c r="A141" s="134"/>
      <c r="B141" s="105"/>
      <c r="C141" s="105">
        <v>6121</v>
      </c>
      <c r="D141" s="300"/>
      <c r="E141" s="118"/>
      <c r="F141" s="118"/>
      <c r="G141" s="118"/>
      <c r="H141" s="118"/>
      <c r="I141" s="80"/>
      <c r="J141" s="135"/>
      <c r="K141" s="81"/>
      <c r="L141" s="136"/>
      <c r="M141" s="306"/>
      <c r="N141" s="136"/>
      <c r="O141" s="81"/>
      <c r="P141" s="136"/>
      <c r="Q141" s="68">
        <v>1000</v>
      </c>
      <c r="R141" s="363"/>
      <c r="S141" s="149"/>
      <c r="T141" s="157"/>
      <c r="U141" s="156"/>
      <c r="V141" s="157"/>
      <c r="W141" s="173"/>
      <c r="X141" s="174"/>
      <c r="Y141" s="156"/>
      <c r="Z141" s="157"/>
      <c r="AA141" s="156"/>
      <c r="AB141" s="157"/>
    </row>
    <row r="142" spans="1:28" ht="12.75" customHeight="1" thickBot="1">
      <c r="A142" s="103"/>
      <c r="B142" s="125"/>
      <c r="C142" s="126">
        <v>6121</v>
      </c>
      <c r="D142" s="365"/>
      <c r="E142" s="93" t="s">
        <v>24</v>
      </c>
      <c r="F142" s="123"/>
      <c r="G142" s="123"/>
      <c r="H142" s="123"/>
      <c r="I142" s="85"/>
      <c r="J142" s="172"/>
      <c r="K142" s="120"/>
      <c r="L142" s="153"/>
      <c r="M142" s="304"/>
      <c r="N142" s="167"/>
      <c r="O142" s="156"/>
      <c r="P142" s="167"/>
      <c r="Q142" s="156">
        <f>SUM(Q141)</f>
        <v>1000</v>
      </c>
      <c r="R142" s="157">
        <f>SUM(Q142)</f>
        <v>1000</v>
      </c>
      <c r="S142" s="149"/>
      <c r="T142" s="157"/>
      <c r="U142" s="156"/>
      <c r="V142" s="157"/>
      <c r="W142" s="173"/>
      <c r="X142" s="174"/>
      <c r="Y142" s="156"/>
      <c r="Z142" s="157"/>
      <c r="AA142" s="156"/>
      <c r="AB142" s="157"/>
    </row>
    <row r="143" spans="1:30" ht="27.75" customHeight="1" thickBot="1">
      <c r="A143" s="281"/>
      <c r="B143" s="313"/>
      <c r="C143" s="141"/>
      <c r="D143" s="314"/>
      <c r="E143" s="315" t="s">
        <v>38</v>
      </c>
      <c r="F143" s="315"/>
      <c r="G143" s="315"/>
      <c r="H143" s="315"/>
      <c r="I143" s="284"/>
      <c r="J143" s="285"/>
      <c r="K143" s="286"/>
      <c r="L143" s="287"/>
      <c r="M143" s="288"/>
      <c r="N143" s="153"/>
      <c r="O143" s="86"/>
      <c r="P143" s="153"/>
      <c r="Q143" s="120"/>
      <c r="R143" s="354"/>
      <c r="S143" s="149"/>
      <c r="T143" s="157"/>
      <c r="U143" s="156"/>
      <c r="V143" s="157"/>
      <c r="W143" s="173"/>
      <c r="X143" s="174"/>
      <c r="Y143" s="156"/>
      <c r="Z143" s="157"/>
      <c r="AA143" s="156"/>
      <c r="AB143" s="157"/>
      <c r="AD143" s="343"/>
    </row>
    <row r="144" spans="1:30" ht="12.75" customHeight="1" thickBot="1">
      <c r="A144" s="134"/>
      <c r="B144" s="105"/>
      <c r="C144" s="116"/>
      <c r="D144" s="116"/>
      <c r="E144" s="180" t="s">
        <v>39</v>
      </c>
      <c r="F144" s="180"/>
      <c r="G144" s="180"/>
      <c r="H144" s="180"/>
      <c r="I144" s="80"/>
      <c r="J144" s="135"/>
      <c r="K144" s="68">
        <v>46605.7</v>
      </c>
      <c r="L144" s="136"/>
      <c r="M144" s="70"/>
      <c r="N144" s="136"/>
      <c r="O144" s="68"/>
      <c r="P144" s="136"/>
      <c r="Q144" s="81"/>
      <c r="R144" s="363"/>
      <c r="S144" s="149"/>
      <c r="T144" s="157"/>
      <c r="U144" s="156"/>
      <c r="V144" s="157"/>
      <c r="W144" s="173"/>
      <c r="X144" s="174"/>
      <c r="Y144" s="156"/>
      <c r="Z144" s="157"/>
      <c r="AA144" s="156"/>
      <c r="AB144" s="157"/>
      <c r="AD144" s="13"/>
    </row>
    <row r="145" spans="1:28" ht="12.75" customHeight="1" thickBot="1">
      <c r="A145" s="134"/>
      <c r="B145" s="105"/>
      <c r="C145" s="116"/>
      <c r="D145" s="116"/>
      <c r="E145" s="268" t="s">
        <v>98</v>
      </c>
      <c r="F145" s="268"/>
      <c r="G145" s="268"/>
      <c r="H145" s="268"/>
      <c r="I145" s="80"/>
      <c r="J145" s="135"/>
      <c r="K145" s="68">
        <v>-34605.7</v>
      </c>
      <c r="L145" s="136"/>
      <c r="M145" s="306"/>
      <c r="N145" s="136"/>
      <c r="O145" s="86"/>
      <c r="P145" s="153"/>
      <c r="Q145" s="81"/>
      <c r="R145" s="363"/>
      <c r="S145" s="149"/>
      <c r="T145" s="157"/>
      <c r="U145" s="156"/>
      <c r="V145" s="157"/>
      <c r="W145" s="173"/>
      <c r="X145" s="174"/>
      <c r="Y145" s="156"/>
      <c r="Z145" s="157"/>
      <c r="AA145" s="156"/>
      <c r="AB145" s="157"/>
    </row>
    <row r="146" spans="1:30" ht="12.75" customHeight="1" thickBot="1">
      <c r="A146" s="134"/>
      <c r="B146" s="116">
        <v>2212</v>
      </c>
      <c r="C146" s="105">
        <v>6901</v>
      </c>
      <c r="D146" s="116"/>
      <c r="E146" s="181"/>
      <c r="F146" s="181"/>
      <c r="G146" s="181"/>
      <c r="H146" s="181"/>
      <c r="I146" s="80"/>
      <c r="J146" s="135"/>
      <c r="K146" s="81"/>
      <c r="L146" s="136"/>
      <c r="M146" s="306"/>
      <c r="N146" s="136"/>
      <c r="O146" s="68"/>
      <c r="P146" s="136"/>
      <c r="Q146" s="120"/>
      <c r="R146" s="354"/>
      <c r="S146" s="149"/>
      <c r="T146" s="157"/>
      <c r="U146" s="156"/>
      <c r="V146" s="157"/>
      <c r="W146" s="173"/>
      <c r="X146" s="174"/>
      <c r="Y146" s="156"/>
      <c r="Z146" s="157"/>
      <c r="AA146" s="156"/>
      <c r="AB146" s="157"/>
      <c r="AD146" s="13"/>
    </row>
    <row r="147" spans="1:28" ht="12.75" customHeight="1" thickBot="1">
      <c r="A147" s="124"/>
      <c r="B147" s="125"/>
      <c r="C147" s="126">
        <v>6901</v>
      </c>
      <c r="D147" s="126"/>
      <c r="E147" s="182" t="s">
        <v>40</v>
      </c>
      <c r="F147" s="182"/>
      <c r="G147" s="182"/>
      <c r="H147" s="182"/>
      <c r="I147" s="94"/>
      <c r="J147" s="139"/>
      <c r="K147" s="96">
        <f>K144+K145</f>
        <v>12000</v>
      </c>
      <c r="L147" s="97">
        <f>SUM(K147)</f>
        <v>12000</v>
      </c>
      <c r="M147" s="183"/>
      <c r="N147" s="97"/>
      <c r="O147" s="332"/>
      <c r="P147" s="167"/>
      <c r="Q147" s="96"/>
      <c r="R147" s="158"/>
      <c r="S147" s="149"/>
      <c r="T147" s="157"/>
      <c r="U147" s="156"/>
      <c r="V147" s="157"/>
      <c r="W147" s="173"/>
      <c r="X147" s="174"/>
      <c r="Y147" s="156"/>
      <c r="Z147" s="157"/>
      <c r="AA147" s="156"/>
      <c r="AB147" s="157"/>
    </row>
    <row r="148" spans="1:28" ht="17.25" customHeight="1" thickBot="1">
      <c r="A148" s="322"/>
      <c r="B148" s="323"/>
      <c r="C148" s="324"/>
      <c r="D148" s="323"/>
      <c r="E148" s="184" t="s">
        <v>41</v>
      </c>
      <c r="F148" s="185"/>
      <c r="G148" s="185"/>
      <c r="H148" s="185"/>
      <c r="I148" s="186"/>
      <c r="J148" s="187">
        <f>SUM(J41:J147)</f>
        <v>115000.00000000001</v>
      </c>
      <c r="K148" s="188">
        <f>K46+K58+K88+K91+K94+K97+K100+K103+K106+K147</f>
        <v>46605.7</v>
      </c>
      <c r="L148" s="189">
        <f>L43+L46+L49+L52+L55+L58+L61+L64+L67+L70+L73+L76+L79+L82+L85+L88+L91+L94+L97+L100+L103+L106+L147</f>
        <v>161605.7</v>
      </c>
      <c r="M148" s="190">
        <v>6121.4</v>
      </c>
      <c r="N148" s="368">
        <f>N43+N46+N49+N52+N55+N58++++++N61+N64+N67+N70+++N73+N76+N79+N82+N85+N88+N91+N94+N97+N100+N103+N106+N109+N112+N115+N118+N121+N124+N127</f>
        <v>167727.1</v>
      </c>
      <c r="O148" s="373">
        <f>O49+O52+O64+O76+O79+O82+O100+O112+O127+O130+O133</f>
        <v>-4500.000000000002</v>
      </c>
      <c r="P148" s="370">
        <f>SUM(N148:O148)</f>
        <v>163227.1</v>
      </c>
      <c r="Q148" s="156">
        <f>Q61+Q79+Q112+Q124+Q127+Q130+Q136+Q139+Q142</f>
        <v>-13666</v>
      </c>
      <c r="R148" s="369">
        <f>SUM(P148:Q148)</f>
        <v>149561.1</v>
      </c>
      <c r="S148" s="149"/>
      <c r="T148" s="157"/>
      <c r="U148" s="156"/>
      <c r="V148" s="157"/>
      <c r="W148" s="173"/>
      <c r="X148" s="174"/>
      <c r="Y148" s="156"/>
      <c r="Z148" s="157"/>
      <c r="AA148" s="156"/>
      <c r="AB148" s="157"/>
    </row>
    <row r="149" spans="1:27" ht="12.75" customHeight="1" thickBot="1">
      <c r="A149" s="320"/>
      <c r="B149" s="320"/>
      <c r="C149" s="321"/>
      <c r="D149" s="320"/>
      <c r="E149" s="192"/>
      <c r="F149" s="192"/>
      <c r="G149" s="192"/>
      <c r="H149" s="192"/>
      <c r="I149" s="193"/>
      <c r="J149" s="193"/>
      <c r="K149" s="193"/>
      <c r="L149" s="193"/>
      <c r="M149" s="193"/>
      <c r="N149" s="193"/>
      <c r="O149" s="331"/>
      <c r="P149" s="331"/>
      <c r="Q149" s="355"/>
      <c r="R149" s="331"/>
      <c r="S149" s="303"/>
      <c r="T149" s="157"/>
      <c r="U149" s="173"/>
      <c r="V149" s="174"/>
      <c r="W149" s="156"/>
      <c r="X149" s="157"/>
      <c r="Y149" s="156"/>
      <c r="Z149" s="157"/>
      <c r="AA149" s="13"/>
    </row>
    <row r="150" spans="1:29" s="191" customFormat="1" ht="18" customHeight="1" thickBot="1">
      <c r="A150" s="233" t="s">
        <v>42</v>
      </c>
      <c r="B150" s="275"/>
      <c r="C150" s="233"/>
      <c r="D150" s="233"/>
      <c r="E150" s="233"/>
      <c r="F150" s="233"/>
      <c r="G150" s="233"/>
      <c r="H150" s="233"/>
      <c r="I150" s="231"/>
      <c r="J150" s="231"/>
      <c r="K150" s="231"/>
      <c r="L150" s="231"/>
      <c r="M150" s="231"/>
      <c r="N150" s="231"/>
      <c r="O150" s="329"/>
      <c r="P150" s="330"/>
      <c r="Q150" s="353"/>
      <c r="R150" s="353"/>
      <c r="S150" s="309"/>
      <c r="T150" s="310"/>
      <c r="U150" s="311"/>
      <c r="V150" s="312"/>
      <c r="W150" s="312"/>
      <c r="X150" s="312"/>
      <c r="Y150" s="311"/>
      <c r="Z150" s="312"/>
      <c r="AA150" s="311"/>
      <c r="AB150" s="312"/>
      <c r="AC150" s="22"/>
    </row>
    <row r="151" spans="1:20" ht="15.75" customHeight="1" thickBot="1">
      <c r="A151" s="194" t="s">
        <v>43</v>
      </c>
      <c r="B151" s="185"/>
      <c r="C151" s="195"/>
      <c r="D151" s="196"/>
      <c r="E151" s="196"/>
      <c r="F151" s="196"/>
      <c r="G151" s="196"/>
      <c r="H151" s="196"/>
      <c r="I151" s="197"/>
      <c r="J151" s="198" t="s">
        <v>44</v>
      </c>
      <c r="K151" s="199" t="s">
        <v>45</v>
      </c>
      <c r="L151" s="200" t="s">
        <v>46</v>
      </c>
      <c r="M151" s="201" t="s">
        <v>45</v>
      </c>
      <c r="N151" s="200" t="s">
        <v>46</v>
      </c>
      <c r="O151" s="201" t="s">
        <v>45</v>
      </c>
      <c r="P151" s="200" t="s">
        <v>46</v>
      </c>
      <c r="Q151" s="201" t="s">
        <v>45</v>
      </c>
      <c r="R151" s="200" t="s">
        <v>46</v>
      </c>
      <c r="T151" s="13"/>
    </row>
    <row r="152" spans="1:29" ht="29.25" customHeight="1">
      <c r="A152" s="203" t="s">
        <v>47</v>
      </c>
      <c r="B152" s="204"/>
      <c r="C152" s="204">
        <v>6121</v>
      </c>
      <c r="D152" s="204"/>
      <c r="E152" s="205" t="s">
        <v>48</v>
      </c>
      <c r="F152" s="205"/>
      <c r="G152" s="205"/>
      <c r="H152" s="205"/>
      <c r="I152" s="51"/>
      <c r="J152" s="206">
        <v>95000</v>
      </c>
      <c r="K152" s="207">
        <f>K46+K58+K88+K91+K94+K97+K100+K103+K106</f>
        <v>34605.7</v>
      </c>
      <c r="L152" s="208">
        <f>SUM(J152:K152)</f>
        <v>129605.7</v>
      </c>
      <c r="M152" s="209">
        <f>M46+M49+M52+M55+M58+M61+M64+M67+M70+M73+M76+M79+M82+M85+M91+M88+M94+M97+M100+M103+M106+M109+M112+M115+++++++++++++++++++++++M118+M121+M124+M127</f>
        <v>12105.800000000001</v>
      </c>
      <c r="N152" s="210">
        <f>SUM(L152:M152)</f>
        <v>141711.5</v>
      </c>
      <c r="O152" s="209">
        <f>O49+O52+O64+O76+O79+O82+O100+O112+O127+O130+O133</f>
        <v>-4500.000000000002</v>
      </c>
      <c r="P152" s="210">
        <f>SUM(N152:O152)</f>
        <v>137211.5</v>
      </c>
      <c r="Q152" s="209">
        <f>Q61+Q79+Q112+Q124+Q127+Q130+Q136+Q139+Q142</f>
        <v>-13666</v>
      </c>
      <c r="R152" s="211">
        <f>SUM(P152:Q152)</f>
        <v>123545.5</v>
      </c>
      <c r="T152" s="13"/>
      <c r="AC152" s="13"/>
    </row>
    <row r="153" spans="1:29" ht="18" customHeight="1" thickBot="1">
      <c r="A153" s="216" t="s">
        <v>47</v>
      </c>
      <c r="B153" s="217"/>
      <c r="C153" s="217">
        <v>6351</v>
      </c>
      <c r="D153" s="217"/>
      <c r="E153" s="112" t="s">
        <v>49</v>
      </c>
      <c r="F153" s="112"/>
      <c r="G153" s="112"/>
      <c r="H153" s="112"/>
      <c r="I153" s="80"/>
      <c r="J153" s="218">
        <v>20000</v>
      </c>
      <c r="K153" s="219"/>
      <c r="L153" s="220">
        <f>SUM(J153:K153)</f>
        <v>20000</v>
      </c>
      <c r="M153" s="221">
        <f>M43</f>
        <v>6015.6</v>
      </c>
      <c r="N153" s="222">
        <f>SUM(L153:M153)</f>
        <v>26015.6</v>
      </c>
      <c r="O153" s="221"/>
      <c r="P153" s="222">
        <f>SUM(N153:O153)</f>
        <v>26015.6</v>
      </c>
      <c r="Q153" s="221">
        <v>0</v>
      </c>
      <c r="R153" s="222">
        <f>SUM(P153:Q153)</f>
        <v>26015.6</v>
      </c>
      <c r="AC153" s="13"/>
    </row>
    <row r="154" spans="1:29" s="191" customFormat="1" ht="18" customHeight="1" thickBot="1">
      <c r="A154" s="216" t="s">
        <v>47</v>
      </c>
      <c r="B154" s="217"/>
      <c r="C154" s="217">
        <v>5171</v>
      </c>
      <c r="D154" s="217"/>
      <c r="E154" s="112" t="s">
        <v>50</v>
      </c>
      <c r="F154" s="112"/>
      <c r="G154" s="112"/>
      <c r="H154" s="112"/>
      <c r="I154" s="80"/>
      <c r="J154" s="226">
        <v>0</v>
      </c>
      <c r="K154" s="219"/>
      <c r="L154" s="227">
        <f>SUM(J154:K154)</f>
        <v>0</v>
      </c>
      <c r="M154" s="221"/>
      <c r="N154" s="210"/>
      <c r="O154" s="221"/>
      <c r="P154" s="357"/>
      <c r="Q154" s="221"/>
      <c r="R154" s="210"/>
      <c r="S154" s="201" t="s">
        <v>45</v>
      </c>
      <c r="T154" s="202" t="s">
        <v>46</v>
      </c>
      <c r="U154" s="199" t="s">
        <v>45</v>
      </c>
      <c r="V154" s="202" t="s">
        <v>46</v>
      </c>
      <c r="W154" s="199" t="s">
        <v>45</v>
      </c>
      <c r="X154" s="202" t="s">
        <v>46</v>
      </c>
      <c r="Y154" s="199" t="s">
        <v>45</v>
      </c>
      <c r="Z154" s="202" t="s">
        <v>46</v>
      </c>
      <c r="AA154" s="199" t="s">
        <v>45</v>
      </c>
      <c r="AB154" s="202" t="s">
        <v>46</v>
      </c>
      <c r="AC154" s="22"/>
    </row>
    <row r="155" spans="1:29" ht="14.25">
      <c r="A155" s="384" t="s">
        <v>51</v>
      </c>
      <c r="B155" s="385"/>
      <c r="C155" s="388">
        <v>6901</v>
      </c>
      <c r="D155" s="388"/>
      <c r="E155" s="400" t="s">
        <v>52</v>
      </c>
      <c r="F155" s="112"/>
      <c r="G155" s="112"/>
      <c r="H155" s="112"/>
      <c r="I155" s="80"/>
      <c r="J155" s="226">
        <v>0</v>
      </c>
      <c r="K155" s="219"/>
      <c r="L155" s="227">
        <f>SUM(J155:K155)</f>
        <v>0</v>
      </c>
      <c r="M155" s="221"/>
      <c r="N155" s="210"/>
      <c r="O155" s="221"/>
      <c r="P155" s="357"/>
      <c r="Q155" s="221"/>
      <c r="R155" s="210"/>
      <c r="S155" s="360"/>
      <c r="T155" s="212"/>
      <c r="U155" s="146"/>
      <c r="V155" s="147"/>
      <c r="W155" s="213"/>
      <c r="X155" s="214"/>
      <c r="Y155" s="146"/>
      <c r="Z155" s="147"/>
      <c r="AA155" s="215"/>
      <c r="AB155" s="73"/>
      <c r="AC155" s="13"/>
    </row>
    <row r="156" spans="1:29" ht="18" customHeight="1" thickBot="1">
      <c r="A156" s="386"/>
      <c r="B156" s="387"/>
      <c r="C156" s="387"/>
      <c r="D156" s="387"/>
      <c r="E156" s="401"/>
      <c r="F156" s="230"/>
      <c r="G156" s="230"/>
      <c r="H156" s="230"/>
      <c r="I156" s="165"/>
      <c r="J156" s="231">
        <v>0</v>
      </c>
      <c r="K156" s="271">
        <f>K147</f>
        <v>12000</v>
      </c>
      <c r="L156" s="272">
        <f>SUM(J156:K156)</f>
        <v>12000</v>
      </c>
      <c r="M156" s="273">
        <v>-12000</v>
      </c>
      <c r="N156" s="274">
        <f>SUM(L156:M156)</f>
        <v>0</v>
      </c>
      <c r="O156" s="273"/>
      <c r="P156" s="358">
        <f>SUM(N156:O156)</f>
        <v>0</v>
      </c>
      <c r="Q156" s="273"/>
      <c r="R156" s="274">
        <f>SUM(Q156)</f>
        <v>0</v>
      </c>
      <c r="S156" s="361"/>
      <c r="T156" s="223"/>
      <c r="U156" s="72"/>
      <c r="V156" s="73"/>
      <c r="W156" s="224"/>
      <c r="X156" s="225"/>
      <c r="Y156" s="72"/>
      <c r="Z156" s="73"/>
      <c r="AA156" s="215"/>
      <c r="AB156" s="73"/>
      <c r="AC156" s="13"/>
    </row>
    <row r="157" spans="1:29" ht="18" customHeight="1" thickBot="1">
      <c r="A157" s="232"/>
      <c r="B157" s="233"/>
      <c r="C157" s="233"/>
      <c r="D157" s="233"/>
      <c r="E157" s="234" t="s">
        <v>53</v>
      </c>
      <c r="F157" s="276"/>
      <c r="G157" s="235"/>
      <c r="H157" s="235"/>
      <c r="I157" s="236"/>
      <c r="J157" s="237">
        <f>SUM(J152:J156)</f>
        <v>115000</v>
      </c>
      <c r="K157" s="238">
        <f>SUM(K152:K156)</f>
        <v>46605.7</v>
      </c>
      <c r="L157" s="239">
        <f>SUM(L152:L156)</f>
        <v>161605.7</v>
      </c>
      <c r="M157" s="240">
        <v>6121.4</v>
      </c>
      <c r="N157" s="241">
        <f>SUM(N152:N156)</f>
        <v>167727.1</v>
      </c>
      <c r="O157" s="240">
        <f>SUM(O152:O156)</f>
        <v>-4500.000000000002</v>
      </c>
      <c r="P157" s="359">
        <f>SUM(P152:P156)</f>
        <v>163227.1</v>
      </c>
      <c r="Q157" s="240">
        <f>Q152+Q156</f>
        <v>-13666</v>
      </c>
      <c r="R157" s="241">
        <f>SUM(R152:R156)</f>
        <v>149561.1</v>
      </c>
      <c r="S157" s="228"/>
      <c r="T157" s="223"/>
      <c r="U157" s="72"/>
      <c r="V157" s="73"/>
      <c r="W157" s="225"/>
      <c r="X157" s="225"/>
      <c r="Y157" s="72"/>
      <c r="Z157" s="73"/>
      <c r="AA157" s="215"/>
      <c r="AB157" s="73"/>
      <c r="AC157" s="13"/>
    </row>
    <row r="158" spans="10:29" ht="12.75" customHeight="1" thickBot="1">
      <c r="J158" s="13"/>
      <c r="K158" s="13"/>
      <c r="L158" s="13"/>
      <c r="M158" s="13"/>
      <c r="N158" s="13"/>
      <c r="Q158" s="356"/>
      <c r="R158" s="356"/>
      <c r="S158" s="228"/>
      <c r="T158" s="223"/>
      <c r="U158" s="72"/>
      <c r="V158" s="73"/>
      <c r="W158" s="225"/>
      <c r="X158" s="225"/>
      <c r="Y158" s="72"/>
      <c r="Z158" s="73"/>
      <c r="AA158" s="215"/>
      <c r="AB158" s="73"/>
      <c r="AC158" s="13"/>
    </row>
    <row r="159" spans="5:28" ht="18" customHeight="1" thickBot="1">
      <c r="E159" s="247"/>
      <c r="F159" s="247"/>
      <c r="G159" s="247"/>
      <c r="H159" s="247"/>
      <c r="J159" s="13"/>
      <c r="K159" s="13"/>
      <c r="L159" s="13"/>
      <c r="M159" s="13"/>
      <c r="N159" s="13"/>
      <c r="Q159" s="355"/>
      <c r="R159" s="362"/>
      <c r="S159" s="24"/>
      <c r="T159" s="242"/>
      <c r="U159" s="243"/>
      <c r="V159" s="244"/>
      <c r="W159" s="245"/>
      <c r="X159" s="245"/>
      <c r="Y159" s="243"/>
      <c r="Z159" s="244"/>
      <c r="AA159" s="246"/>
      <c r="AB159" s="244"/>
    </row>
    <row r="160" spans="1:20" ht="12.75">
      <c r="A160" s="192"/>
      <c r="B160" s="192"/>
      <c r="C160" s="192"/>
      <c r="D160" s="192"/>
      <c r="K160" s="13"/>
      <c r="L160" s="13"/>
      <c r="N160" s="13"/>
      <c r="O160" s="13"/>
      <c r="R160" s="13"/>
      <c r="T160" s="13"/>
    </row>
    <row r="161" ht="12.75">
      <c r="N161" s="13"/>
    </row>
    <row r="162" spans="1:17" ht="12.75">
      <c r="A162" s="247"/>
      <c r="B162" s="247"/>
      <c r="C162" s="247"/>
      <c r="D162" s="247"/>
      <c r="K162" s="13"/>
      <c r="Q162" s="13"/>
    </row>
    <row r="163" spans="5:11" ht="12.75">
      <c r="E163" s="293"/>
      <c r="F163" s="316"/>
      <c r="G163" s="293"/>
      <c r="H163" s="293"/>
      <c r="K163" s="13"/>
    </row>
    <row r="164" spans="5:11" ht="15">
      <c r="E164" s="317"/>
      <c r="F164" s="317"/>
      <c r="G164" s="317"/>
      <c r="H164" s="318"/>
      <c r="K164" s="13"/>
    </row>
    <row r="165" spans="5:11" ht="12.75">
      <c r="E165" s="293"/>
      <c r="F165" s="293"/>
      <c r="G165" s="293"/>
      <c r="H165" s="293"/>
      <c r="K165" s="13"/>
    </row>
    <row r="166" spans="5:8" ht="12.75">
      <c r="E166" s="293"/>
      <c r="F166" s="293"/>
      <c r="G166" s="293"/>
      <c r="H166" s="293"/>
    </row>
    <row r="167" spans="5:8" ht="12.75">
      <c r="E167" s="293"/>
      <c r="F167" s="293"/>
      <c r="G167" s="293"/>
      <c r="H167" s="293"/>
    </row>
    <row r="168" spans="5:8" ht="12.75">
      <c r="E168" s="399"/>
      <c r="F168" s="382"/>
      <c r="G168" s="399"/>
      <c r="H168" s="399"/>
    </row>
    <row r="169" spans="5:8" ht="12.75">
      <c r="E169" s="382"/>
      <c r="F169" s="382"/>
      <c r="G169" s="382"/>
      <c r="H169" s="382"/>
    </row>
    <row r="170" spans="5:8" ht="12.75">
      <c r="E170" s="293"/>
      <c r="F170" s="293"/>
      <c r="G170" s="293"/>
      <c r="H170" s="293"/>
    </row>
    <row r="171" spans="5:8" ht="12.75">
      <c r="E171" s="16"/>
      <c r="F171" s="16"/>
      <c r="G171" s="16"/>
      <c r="H171" s="16"/>
    </row>
    <row r="172" spans="5:8" ht="12.75">
      <c r="E172" s="16"/>
      <c r="F172" s="16"/>
      <c r="G172" s="16"/>
      <c r="H172" s="16"/>
    </row>
  </sheetData>
  <sheetProtection/>
  <mergeCells count="26">
    <mergeCell ref="AA39:AB39"/>
    <mergeCell ref="E168:F169"/>
    <mergeCell ref="G168:G169"/>
    <mergeCell ref="H168:H169"/>
    <mergeCell ref="E155:E156"/>
    <mergeCell ref="S39:T39"/>
    <mergeCell ref="U39:V39"/>
    <mergeCell ref="K39:N39"/>
    <mergeCell ref="A155:B156"/>
    <mergeCell ref="C155:C156"/>
    <mergeCell ref="D155:D156"/>
    <mergeCell ref="E7:I7"/>
    <mergeCell ref="E9:I9"/>
    <mergeCell ref="A27:I27"/>
    <mergeCell ref="F16:I16"/>
    <mergeCell ref="F17:I17"/>
    <mergeCell ref="AC39:AD39"/>
    <mergeCell ref="O39:R39"/>
    <mergeCell ref="AO39:AP39"/>
    <mergeCell ref="AM39:AN39"/>
    <mergeCell ref="AK39:AL39"/>
    <mergeCell ref="AI39:AJ39"/>
    <mergeCell ref="AG39:AH39"/>
    <mergeCell ref="AE39:AF39"/>
    <mergeCell ref="W39:X39"/>
    <mergeCell ref="Y39:Z39"/>
  </mergeCells>
  <printOptions/>
  <pageMargins left="0.1968503937007874" right="0.1968503937007874" top="0.5905511811023623" bottom="0.5905511811023623" header="0.3937007874015748" footer="0.3937007874015748"/>
  <pageSetup horizontalDpi="600" verticalDpi="600" orientation="landscape" paperSize="9" scale="58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2009-06-01T13:50:52Z</cp:lastPrinted>
  <dcterms:created xsi:type="dcterms:W3CDTF">2008-12-18T12:33:21Z</dcterms:created>
  <dcterms:modified xsi:type="dcterms:W3CDTF">2009-06-01T13:54:59Z</dcterms:modified>
  <cp:category/>
  <cp:version/>
  <cp:contentType/>
  <cp:contentStatus/>
</cp:coreProperties>
</file>