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ZK " sheetId="1" r:id="rId1"/>
  </sheets>
  <definedNames>
    <definedName name="_xlnm.Print_Titles" localSheetId="0">'ZK '!$6:$6</definedName>
    <definedName name="_xlnm.Print_Area" localSheetId="0">'ZK '!$A$1:$H$100</definedName>
  </definedNames>
  <calcPr fullCalcOnLoad="1"/>
</workbook>
</file>

<file path=xl/sharedStrings.xml><?xml version="1.0" encoding="utf-8"?>
<sst xmlns="http://schemas.openxmlformats.org/spreadsheetml/2006/main" count="116" uniqueCount="104">
  <si>
    <t>§</t>
  </si>
  <si>
    <t>pol.</t>
  </si>
  <si>
    <t>org.</t>
  </si>
  <si>
    <t>schválený rozpočet</t>
  </si>
  <si>
    <t>CELKEM  - navýšení odvětví</t>
  </si>
  <si>
    <t>číslo akce</t>
  </si>
  <si>
    <t>v tis. Kč</t>
  </si>
  <si>
    <t>odvětví: školství 14</t>
  </si>
  <si>
    <t>Střední průmyslová škola, Trutnov, Školní 101</t>
  </si>
  <si>
    <t>Střední škola technická a řemeslná, Nový Bydžov, Dr. M. Tyrše 112</t>
  </si>
  <si>
    <t>Gymnázium, Střední odborná škola a Vyšší odborná škola, Nový Bydžov, Komenského 77</t>
  </si>
  <si>
    <t>SM/23/381</t>
  </si>
  <si>
    <t>Výměna elektro</t>
  </si>
  <si>
    <t>Střední odborná škola a Střední odborné učiliště, Hradec Králové, Vocelova 1338</t>
  </si>
  <si>
    <t>SM/23/382</t>
  </si>
  <si>
    <t>Reko elektro</t>
  </si>
  <si>
    <t>Vyšší odborná škola zdravotnická a Střední zdravotnická škola, Hradec Králové, Komenského 234</t>
  </si>
  <si>
    <t>SM/23/383</t>
  </si>
  <si>
    <t>Střední škola služeb, obchodu a gastronomie, Hradec Králové, Velká 3</t>
  </si>
  <si>
    <t>SM/23/384</t>
  </si>
  <si>
    <t>Vyšší odborná škola, Střední škola, Základní škola a Mateřská škola, Hradec Králové, Štefánikova 549</t>
  </si>
  <si>
    <t>SM/23/385</t>
  </si>
  <si>
    <t>Základní škola, Dobruška, Opočenská 115</t>
  </si>
  <si>
    <t>SM/23/386</t>
  </si>
  <si>
    <t>Gymnázium a Střední odborná škola pedagogická, Nová Paka, Kumburská 740</t>
  </si>
  <si>
    <t>SM/23/387</t>
  </si>
  <si>
    <t>Střední uměleckoprůmyslová škola sochařská a kamenická, Hořice, příspěvková organizace</t>
  </si>
  <si>
    <t>SM/23/388</t>
  </si>
  <si>
    <t>Česká lesnická akademie Trutnov - střední škola a vyšší odborná škola</t>
  </si>
  <si>
    <t>SM/23/389</t>
  </si>
  <si>
    <t>SM/23/390</t>
  </si>
  <si>
    <t>SM/23/391</t>
  </si>
  <si>
    <t>Vyšší odborná škola a Střední průmyslová škola, Rychnov nad Kněžnou, U Stadionu 1166</t>
  </si>
  <si>
    <t>SM/23/392</t>
  </si>
  <si>
    <t>Zemědělská akademie a Gymnázium Hořice-střední škola a vyšší odborná škola, příspěvková organizace</t>
  </si>
  <si>
    <t>SM/23/393</t>
  </si>
  <si>
    <t>Střední průmyslová škola Otty Wichterleho, příspěvková organizace</t>
  </si>
  <si>
    <t>SM/23/394</t>
  </si>
  <si>
    <t>rozpočet  po 4. změně</t>
  </si>
  <si>
    <t>odvětví: zdravotnictví 15</t>
  </si>
  <si>
    <t>Oblastní nemocnice Trutnov a. s.</t>
  </si>
  <si>
    <t>ZD/23/442</t>
  </si>
  <si>
    <t>Pavilon D - rekonstrukce pacientské koupelny v 5. NP</t>
  </si>
  <si>
    <t>ZD/23/443</t>
  </si>
  <si>
    <t>Pavilon D - rekonstrukce soc. zařízení 6. NP</t>
  </si>
  <si>
    <t xml:space="preserve">Léčebna dlouhodobě nemocných, Nádražní 521, Opočno </t>
  </si>
  <si>
    <t xml:space="preserve">ZD/22/429 </t>
  </si>
  <si>
    <t>Rekonstrukce střechy na budově LDN</t>
  </si>
  <si>
    <t>Protialkoholní záchytná stanice KHK</t>
  </si>
  <si>
    <t>ZD/24/415</t>
  </si>
  <si>
    <t>Rekonstrukce budovy PZS KHK</t>
  </si>
  <si>
    <t>nerozděleno na odvětví</t>
  </si>
  <si>
    <t>rezerva neinvestiční</t>
  </si>
  <si>
    <t>rezerva investiční</t>
  </si>
  <si>
    <t>CELKEM  rezerva snížení</t>
  </si>
  <si>
    <t>Gymnázium B.Němcové, Hradec Králové, Pospíšilova tř. 324</t>
  </si>
  <si>
    <t>SM/23/373</t>
  </si>
  <si>
    <t>Oprava fasády</t>
  </si>
  <si>
    <t>SM/18/302</t>
  </si>
  <si>
    <t>Gymnázium, Broumov, Hradební 218</t>
  </si>
  <si>
    <t>SM/18/377</t>
  </si>
  <si>
    <t xml:space="preserve">Rekonstrukce elektrorozvodů  </t>
  </si>
  <si>
    <t>SM/23/336</t>
  </si>
  <si>
    <t xml:space="preserve">Rekonstrukce kotelny </t>
  </si>
  <si>
    <t>Gymnázium, Dobruška, Pulická 779</t>
  </si>
  <si>
    <t>SM/22/327</t>
  </si>
  <si>
    <t>Havárie na vodovodním řádu</t>
  </si>
  <si>
    <t>Obchodní akademie T. G. Masaryka, Kostelec nad Orlicí, Komenského 522</t>
  </si>
  <si>
    <t>SM/23/303</t>
  </si>
  <si>
    <t>Přístavba sociálního zázemí vč. oplocení</t>
  </si>
  <si>
    <r>
      <t xml:space="preserve">Střední uměleckoprůmyslová škola sochařská  a kamenická, Hořice, příspěvková organizace, </t>
    </r>
    <r>
      <rPr>
        <b/>
        <i/>
        <u val="single"/>
        <sz val="11"/>
        <rFont val="Arial"/>
        <family val="2"/>
      </rPr>
      <t>Husova 675</t>
    </r>
  </si>
  <si>
    <t>SM/22/332</t>
  </si>
  <si>
    <t xml:space="preserve">Reko kuchyně   </t>
  </si>
  <si>
    <t>Střední škola gastronomie a služeb, Nová Paka, Masarykovo nám. 2</t>
  </si>
  <si>
    <t>SM/22/347</t>
  </si>
  <si>
    <t>SZNN - třítroubová pec, stolní fritéza, průmyslový vyšívací stroj</t>
  </si>
  <si>
    <t>SM/22/306</t>
  </si>
  <si>
    <t>Hala - uchování dřeva - ocelokolna, rozšíření strojovny (Lázně Bělohrad)</t>
  </si>
  <si>
    <r>
      <t xml:space="preserve">Střední škola řemesel a Základní škola, Hořice </t>
    </r>
    <r>
      <rPr>
        <b/>
        <i/>
        <u val="single"/>
        <sz val="11"/>
        <rFont val="Arial"/>
        <family val="2"/>
      </rPr>
      <t>Havlíčkova 54</t>
    </r>
  </si>
  <si>
    <t>SM/23/305</t>
  </si>
  <si>
    <t>Reko kuchyně - realizace</t>
  </si>
  <si>
    <r>
      <t xml:space="preserve">Vyšší odborná škola zdravotnická, Střední zdravotnická škola a Obchodní akademie, Trutnov, </t>
    </r>
    <r>
      <rPr>
        <b/>
        <i/>
        <u val="single"/>
        <sz val="11"/>
        <rFont val="Arial"/>
        <family val="2"/>
      </rPr>
      <t>Procházkova 303</t>
    </r>
  </si>
  <si>
    <t>SM/23/355</t>
  </si>
  <si>
    <t>Oprava střešní krytiny - budova OA</t>
  </si>
  <si>
    <t>SM/23/306</t>
  </si>
  <si>
    <t>Reko soc. zařízení - Mladé Buky</t>
  </si>
  <si>
    <t>Speciální základní škola Augustina Bartoše, Úpice, Nábřeží pplk. A. Bunzla 660</t>
  </si>
  <si>
    <t>SM/22/317</t>
  </si>
  <si>
    <t>Rekonstrukce kotelny - Červený Kostelec</t>
  </si>
  <si>
    <t>SM/23/379</t>
  </si>
  <si>
    <t>Oprava střechy Javornická 1501</t>
  </si>
  <si>
    <r>
      <t xml:space="preserve">Střední průmyslová škola Otty Wichterleho, příspěvková organizace, </t>
    </r>
    <r>
      <rPr>
        <b/>
        <i/>
        <u val="single"/>
        <sz val="11"/>
        <rFont val="Arial"/>
        <family val="2"/>
      </rPr>
      <t>Hronov, Hostovského 910</t>
    </r>
  </si>
  <si>
    <t>SM/23/380</t>
  </si>
  <si>
    <t>SZNN - Vyvažovačka</t>
  </si>
  <si>
    <r>
      <t xml:space="preserve">Střední škola hotelnictví, řemesel a gastronomie, Trutnov, příspěvková organizace, </t>
    </r>
    <r>
      <rPr>
        <b/>
        <i/>
        <u val="single"/>
        <sz val="11"/>
        <rFont val="Arial"/>
        <family val="2"/>
      </rPr>
      <t>Volanovská 243</t>
    </r>
  </si>
  <si>
    <t>SM/22/328</t>
  </si>
  <si>
    <t>Centrum odborného vzdělávání Volanovská, Trutnov (reko na DM)</t>
  </si>
  <si>
    <t>Projekt COV Volanovaská TU II</t>
  </si>
  <si>
    <t>Sdružení ozdravoven a léčeben okresu Trutnov</t>
  </si>
  <si>
    <t>Léčebna zrakových vad - novostavba</t>
  </si>
  <si>
    <t>Příloha č. 5</t>
  </si>
  <si>
    <t xml:space="preserve">4. změna rozpočtu </t>
  </si>
  <si>
    <t>Kapitola 50 - Fond rozvoje a reprodukce  Královéhradeckého kraje rok 2023, 4. změna rozpočtu 2023</t>
  </si>
  <si>
    <t>ZD/23/444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</si>
</sst>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0.000"/>
    <numFmt numFmtId="173" formatCode="#,##0.000"/>
    <numFmt numFmtId="174" formatCode="#,##0.00_ ;\-#,##0.00\ "/>
    <numFmt numFmtId="175" formatCode="#,##0.000\ &quot;Kč&quot;;[Red]\-#,##0.000\ &quot;Kč&quot;"/>
  </numFmts>
  <fonts count="75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u val="single"/>
      <sz val="11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u val="single"/>
      <sz val="12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48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u val="single"/>
      <sz val="12"/>
      <color theme="5"/>
      <name val="Arial"/>
      <family val="2"/>
    </font>
    <font>
      <b/>
      <i/>
      <u val="single"/>
      <sz val="10"/>
      <color theme="5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i/>
      <u val="single"/>
      <sz val="12"/>
      <color rgb="FFC0504D"/>
      <name val="Arial"/>
      <family val="2"/>
    </font>
    <font>
      <b/>
      <i/>
      <u val="single"/>
      <sz val="10"/>
      <color rgb="FFC0504D"/>
      <name val="Arial"/>
      <family val="2"/>
    </font>
    <font>
      <b/>
      <i/>
      <sz val="12"/>
      <color rgb="FF3366FF"/>
      <name val="Arial"/>
      <family val="2"/>
    </font>
    <font>
      <b/>
      <sz val="11"/>
      <color rgb="FFFF0000"/>
      <name val="Arial"/>
      <family val="2"/>
    </font>
    <font>
      <sz val="11"/>
      <color rgb="FF000000"/>
      <name val="Arial"/>
      <family val="2"/>
    </font>
    <font>
      <b/>
      <sz val="12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8"/>
      </left>
      <right style="medium"/>
      <top style="medium"/>
      <bottom style="thin"/>
    </border>
    <border>
      <left/>
      <right/>
      <top style="thin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/>
      <bottom style="thin"/>
    </border>
    <border>
      <left>
        <color indexed="8"/>
      </left>
      <right>
        <color indexed="8"/>
      </right>
      <top style="medium"/>
      <bottom style="medium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 style="thin"/>
      <bottom style="medium"/>
    </border>
    <border>
      <left style="medium"/>
      <right>
        <color indexed="8"/>
      </right>
      <top>
        <color indexed="8"/>
      </top>
      <bottom style="thin"/>
    </border>
    <border>
      <left style="medium"/>
      <right/>
      <top style="thin"/>
      <bottom/>
    </border>
    <border>
      <left style="medium"/>
      <right>
        <color indexed="8"/>
      </right>
      <top>
        <color indexed="8"/>
      </top>
      <bottom>
        <color indexed="8"/>
      </bottom>
    </border>
    <border>
      <left/>
      <right/>
      <top/>
      <bottom style="thin"/>
    </border>
    <border>
      <left style="medium"/>
      <right style="medium"/>
      <top style="thin"/>
      <bottom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8"/>
      </top>
      <bottom>
        <color indexed="8"/>
      </bottom>
    </border>
    <border>
      <left>
        <color indexed="63"/>
      </left>
      <right style="medium"/>
      <top style="thin"/>
      <bottom style="medium"/>
    </border>
  </borders>
  <cellStyleXfs count="69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7" fillId="20" borderId="2" applyNumberFormat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22" borderId="6" applyNumberFormat="0" applyFont="0" applyAlignment="0" applyProtection="0"/>
    <xf numFmtId="9" fontId="44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0" fillId="0" borderId="0">
      <alignment/>
      <protection/>
    </xf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3" fontId="4" fillId="33" borderId="10" xfId="51" applyNumberFormat="1" applyFont="1" applyFill="1" applyBorder="1" applyAlignment="1">
      <alignment horizontal="center"/>
      <protection/>
    </xf>
    <xf numFmtId="3" fontId="8" fillId="33" borderId="10" xfId="51" applyNumberFormat="1" applyFont="1" applyFill="1" applyBorder="1" applyAlignment="1">
      <alignment horizontal="center"/>
      <protection/>
    </xf>
    <xf numFmtId="0" fontId="9" fillId="33" borderId="11" xfId="51" applyFont="1" applyFill="1" applyBorder="1" applyAlignment="1">
      <alignment horizontal="center" vertical="center"/>
      <protection/>
    </xf>
    <xf numFmtId="0" fontId="7" fillId="33" borderId="12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2" fontId="4" fillId="0" borderId="0" xfId="46" applyNumberFormat="1" applyFont="1" applyAlignment="1">
      <alignment horizontal="right" vertical="center" wrapText="1"/>
      <protection/>
    </xf>
    <xf numFmtId="0" fontId="7" fillId="33" borderId="13" xfId="0" applyFont="1" applyFill="1" applyBorder="1" applyAlignment="1">
      <alignment horizontal="center" vertical="center"/>
    </xf>
    <xf numFmtId="0" fontId="4" fillId="0" borderId="14" xfId="46" applyFont="1" applyBorder="1" applyAlignment="1">
      <alignment horizontal="left" vertical="center"/>
      <protection/>
    </xf>
    <xf numFmtId="2" fontId="7" fillId="0" borderId="15" xfId="46" applyNumberFormat="1" applyFont="1" applyBorder="1" applyAlignment="1">
      <alignment horizontal="right" vertical="center" wrapText="1"/>
      <protection/>
    </xf>
    <xf numFmtId="2" fontId="8" fillId="0" borderId="16" xfId="46" applyNumberFormat="1" applyFont="1" applyBorder="1" applyAlignment="1">
      <alignment horizontal="right" vertical="center" wrapText="1"/>
      <protection/>
    </xf>
    <xf numFmtId="3" fontId="9" fillId="0" borderId="11" xfId="51" applyNumberFormat="1" applyFont="1" applyBorder="1" applyAlignment="1">
      <alignment horizontal="center" vertical="center"/>
      <protection/>
    </xf>
    <xf numFmtId="0" fontId="10" fillId="33" borderId="17" xfId="0" applyFont="1" applyFill="1" applyBorder="1" applyAlignment="1">
      <alignment wrapText="1"/>
    </xf>
    <xf numFmtId="0" fontId="63" fillId="0" borderId="0" xfId="0" applyFont="1" applyAlignment="1">
      <alignment/>
    </xf>
    <xf numFmtId="0" fontId="13" fillId="33" borderId="11" xfId="51" applyFont="1" applyFill="1" applyBorder="1" applyAlignment="1">
      <alignment horizontal="center"/>
      <protection/>
    </xf>
    <xf numFmtId="3" fontId="14" fillId="0" borderId="11" xfId="51" applyNumberFormat="1" applyFont="1" applyBorder="1" applyAlignment="1">
      <alignment horizontal="center"/>
      <protection/>
    </xf>
    <xf numFmtId="0" fontId="0" fillId="0" borderId="18" xfId="0" applyBorder="1" applyAlignment="1">
      <alignment/>
    </xf>
    <xf numFmtId="0" fontId="0" fillId="0" borderId="11" xfId="0" applyBorder="1" applyAlignment="1">
      <alignment horizontal="right"/>
    </xf>
    <xf numFmtId="3" fontId="9" fillId="0" borderId="19" xfId="51" applyNumberFormat="1" applyFont="1" applyBorder="1" applyAlignment="1">
      <alignment horizontal="center" vertical="center"/>
      <protection/>
    </xf>
    <xf numFmtId="0" fontId="9" fillId="33" borderId="13" xfId="51" applyFont="1" applyFill="1" applyBorder="1" applyAlignment="1">
      <alignment horizontal="center" vertical="center"/>
      <protection/>
    </xf>
    <xf numFmtId="0" fontId="7" fillId="33" borderId="2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167" fontId="7" fillId="33" borderId="21" xfId="51" applyNumberFormat="1" applyFont="1" applyFill="1" applyBorder="1">
      <alignment/>
      <protection/>
    </xf>
    <xf numFmtId="4" fontId="7" fillId="33" borderId="20" xfId="0" applyNumberFormat="1" applyFont="1" applyFill="1" applyBorder="1" applyAlignment="1">
      <alignment horizontal="right" vertical="center" wrapText="1"/>
    </xf>
    <xf numFmtId="2" fontId="8" fillId="0" borderId="13" xfId="46" applyNumberFormat="1" applyFont="1" applyBorder="1" applyAlignment="1">
      <alignment horizontal="right" vertical="center" wrapText="1"/>
      <protection/>
    </xf>
    <xf numFmtId="3" fontId="9" fillId="0" borderId="22" xfId="51" applyNumberFormat="1" applyFont="1" applyBorder="1" applyAlignment="1">
      <alignment horizontal="center" vertical="center"/>
      <protection/>
    </xf>
    <xf numFmtId="0" fontId="9" fillId="33" borderId="12" xfId="51" applyFont="1" applyFill="1" applyBorder="1" applyAlignment="1">
      <alignment horizontal="center" vertical="center"/>
      <protection/>
    </xf>
    <xf numFmtId="167" fontId="7" fillId="33" borderId="23" xfId="51" applyNumberFormat="1" applyFont="1" applyFill="1" applyBorder="1">
      <alignment/>
      <protection/>
    </xf>
    <xf numFmtId="4" fontId="7" fillId="33" borderId="12" xfId="0" applyNumberFormat="1" applyFont="1" applyFill="1" applyBorder="1" applyAlignment="1">
      <alignment horizontal="right" vertical="center" wrapText="1"/>
    </xf>
    <xf numFmtId="2" fontId="8" fillId="0" borderId="12" xfId="46" applyNumberFormat="1" applyFont="1" applyBorder="1" applyAlignment="1">
      <alignment horizontal="right" vertical="center" wrapText="1"/>
      <protection/>
    </xf>
    <xf numFmtId="167" fontId="7" fillId="33" borderId="24" xfId="51" applyNumberFormat="1" applyFont="1" applyFill="1" applyBorder="1">
      <alignment/>
      <protection/>
    </xf>
    <xf numFmtId="4" fontId="7" fillId="33" borderId="13" xfId="0" applyNumberFormat="1" applyFont="1" applyFill="1" applyBorder="1" applyAlignment="1">
      <alignment horizontal="right" vertical="center" wrapText="1"/>
    </xf>
    <xf numFmtId="0" fontId="7" fillId="33" borderId="25" xfId="0" applyFont="1" applyFill="1" applyBorder="1" applyAlignment="1">
      <alignment horizontal="center" vertical="center"/>
    </xf>
    <xf numFmtId="3" fontId="9" fillId="33" borderId="26" xfId="51" applyNumberFormat="1" applyFont="1" applyFill="1" applyBorder="1" applyAlignment="1">
      <alignment horizontal="left"/>
      <protection/>
    </xf>
    <xf numFmtId="0" fontId="44" fillId="0" borderId="0" xfId="50">
      <alignment/>
      <protection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2" fontId="3" fillId="0" borderId="16" xfId="46" applyNumberFormat="1" applyFont="1" applyBorder="1" applyAlignment="1">
      <alignment horizontal="center" vertical="center" wrapText="1"/>
      <protection/>
    </xf>
    <xf numFmtId="4" fontId="44" fillId="0" borderId="0" xfId="50" applyNumberFormat="1">
      <alignment/>
      <protection/>
    </xf>
    <xf numFmtId="2" fontId="8" fillId="0" borderId="0" xfId="46" applyNumberFormat="1" applyFont="1" applyAlignment="1">
      <alignment horizontal="right" vertical="center" wrapText="1"/>
      <protection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11" xfId="0" applyFont="1" applyBorder="1" applyAlignment="1">
      <alignment horizontal="left" wrapText="1"/>
    </xf>
    <xf numFmtId="4" fontId="69" fillId="0" borderId="27" xfId="0" applyNumberFormat="1" applyFont="1" applyBorder="1" applyAlignment="1">
      <alignment horizontal="right"/>
    </xf>
    <xf numFmtId="4" fontId="69" fillId="0" borderId="11" xfId="0" applyNumberFormat="1" applyFont="1" applyBorder="1" applyAlignment="1">
      <alignment horizontal="right"/>
    </xf>
    <xf numFmtId="0" fontId="7" fillId="0" borderId="28" xfId="0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4" fontId="8" fillId="0" borderId="13" xfId="0" applyNumberFormat="1" applyFont="1" applyBorder="1" applyAlignment="1">
      <alignment horizontal="right"/>
    </xf>
    <xf numFmtId="4" fontId="69" fillId="0" borderId="29" xfId="0" applyNumberFormat="1" applyFont="1" applyBorder="1" applyAlignment="1">
      <alignment horizontal="right"/>
    </xf>
    <xf numFmtId="4" fontId="69" fillId="0" borderId="30" xfId="0" applyNumberFormat="1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right"/>
    </xf>
    <xf numFmtId="172" fontId="0" fillId="0" borderId="0" xfId="0" applyNumberFormat="1" applyAlignment="1">
      <alignment/>
    </xf>
    <xf numFmtId="4" fontId="8" fillId="33" borderId="15" xfId="0" applyNumberFormat="1" applyFont="1" applyFill="1" applyBorder="1" applyAlignment="1">
      <alignment horizontal="right" vertical="center"/>
    </xf>
    <xf numFmtId="3" fontId="4" fillId="33" borderId="15" xfId="51" applyNumberFormat="1" applyFont="1" applyFill="1" applyBorder="1" applyAlignment="1">
      <alignment horizontal="center"/>
      <protection/>
    </xf>
    <xf numFmtId="3" fontId="8" fillId="33" borderId="31" xfId="51" applyNumberFormat="1" applyFont="1" applyFill="1" applyBorder="1" applyAlignment="1">
      <alignment horizontal="center"/>
      <protection/>
    </xf>
    <xf numFmtId="0" fontId="7" fillId="33" borderId="15" xfId="0" applyFont="1" applyFill="1" applyBorder="1" applyAlignment="1">
      <alignment horizontal="center" vertical="center"/>
    </xf>
    <xf numFmtId="3" fontId="9" fillId="33" borderId="16" xfId="51" applyNumberFormat="1" applyFont="1" applyFill="1" applyBorder="1" applyAlignment="1">
      <alignment horizontal="left"/>
      <protection/>
    </xf>
    <xf numFmtId="0" fontId="4" fillId="0" borderId="15" xfId="46" applyFont="1" applyBorder="1" applyAlignment="1">
      <alignment horizontal="left" vertical="center"/>
      <protection/>
    </xf>
    <xf numFmtId="0" fontId="5" fillId="0" borderId="19" xfId="0" applyFont="1" applyBorder="1" applyAlignment="1">
      <alignment/>
    </xf>
    <xf numFmtId="0" fontId="8" fillId="0" borderId="13" xfId="46" applyFont="1" applyBorder="1" applyAlignment="1">
      <alignment horizontal="center"/>
      <protection/>
    </xf>
    <xf numFmtId="0" fontId="4" fillId="0" borderId="24" xfId="46" applyFont="1" applyBorder="1" applyAlignment="1">
      <alignment horizontal="center"/>
      <protection/>
    </xf>
    <xf numFmtId="0" fontId="4" fillId="0" borderId="13" xfId="46" applyFont="1" applyBorder="1" applyAlignment="1">
      <alignment horizontal="center"/>
      <protection/>
    </xf>
    <xf numFmtId="0" fontId="8" fillId="0" borderId="24" xfId="46" applyFont="1" applyBorder="1" applyAlignment="1">
      <alignment horizontal="left"/>
      <protection/>
    </xf>
    <xf numFmtId="4" fontId="8" fillId="33" borderId="13" xfId="0" applyNumberFormat="1" applyFont="1" applyFill="1" applyBorder="1" applyAlignment="1">
      <alignment horizontal="right" vertical="center"/>
    </xf>
    <xf numFmtId="0" fontId="5" fillId="0" borderId="18" xfId="0" applyFont="1" applyBorder="1" applyAlignment="1">
      <alignment/>
    </xf>
    <xf numFmtId="0" fontId="8" fillId="0" borderId="11" xfId="46" applyFont="1" applyBorder="1" applyAlignment="1">
      <alignment horizontal="center"/>
      <protection/>
    </xf>
    <xf numFmtId="0" fontId="4" fillId="0" borderId="17" xfId="46" applyFont="1" applyBorder="1" applyAlignment="1">
      <alignment horizontal="center"/>
      <protection/>
    </xf>
    <xf numFmtId="0" fontId="4" fillId="0" borderId="11" xfId="46" applyFont="1" applyBorder="1" applyAlignment="1">
      <alignment horizontal="center"/>
      <protection/>
    </xf>
    <xf numFmtId="0" fontId="8" fillId="0" borderId="17" xfId="46" applyFont="1" applyBorder="1" applyAlignment="1">
      <alignment horizontal="left"/>
      <protection/>
    </xf>
    <xf numFmtId="4" fontId="8" fillId="33" borderId="11" xfId="0" applyNumberFormat="1" applyFont="1" applyFill="1" applyBorder="1" applyAlignment="1">
      <alignment horizontal="right" vertical="center"/>
    </xf>
    <xf numFmtId="0" fontId="9" fillId="34" borderId="11" xfId="51" applyFont="1" applyFill="1" applyBorder="1" applyAlignment="1">
      <alignment horizontal="center" vertical="center"/>
      <protection/>
    </xf>
    <xf numFmtId="0" fontId="13" fillId="34" borderId="11" xfId="51" applyFont="1" applyFill="1" applyBorder="1" applyAlignment="1">
      <alignment horizontal="center"/>
      <protection/>
    </xf>
    <xf numFmtId="0" fontId="10" fillId="34" borderId="17" xfId="0" applyFont="1" applyFill="1" applyBorder="1" applyAlignment="1">
      <alignment wrapText="1"/>
    </xf>
    <xf numFmtId="0" fontId="9" fillId="34" borderId="12" xfId="51" applyFont="1" applyFill="1" applyBorder="1" applyAlignment="1">
      <alignment horizontal="center" vertical="center"/>
      <protection/>
    </xf>
    <xf numFmtId="0" fontId="7" fillId="0" borderId="12" xfId="0" applyFont="1" applyBorder="1" applyAlignment="1">
      <alignment horizontal="center"/>
    </xf>
    <xf numFmtId="167" fontId="7" fillId="34" borderId="32" xfId="51" applyNumberFormat="1" applyFont="1" applyFill="1" applyBorder="1">
      <alignment/>
      <protection/>
    </xf>
    <xf numFmtId="0" fontId="0" fillId="0" borderId="22" xfId="0" applyBorder="1" applyAlignment="1">
      <alignment/>
    </xf>
    <xf numFmtId="0" fontId="0" fillId="0" borderId="12" xfId="0" applyBorder="1" applyAlignment="1">
      <alignment horizontal="right"/>
    </xf>
    <xf numFmtId="0" fontId="9" fillId="34" borderId="13" xfId="51" applyFont="1" applyFill="1" applyBorder="1" applyAlignment="1">
      <alignment horizontal="center" vertical="center"/>
      <protection/>
    </xf>
    <xf numFmtId="0" fontId="7" fillId="34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167" fontId="7" fillId="34" borderId="24" xfId="51" applyNumberFormat="1" applyFont="1" applyFill="1" applyBorder="1">
      <alignment/>
      <protection/>
    </xf>
    <xf numFmtId="4" fontId="7" fillId="34" borderId="13" xfId="0" applyNumberFormat="1" applyFont="1" applyFill="1" applyBorder="1" applyAlignment="1">
      <alignment horizontal="right" vertical="center" wrapText="1"/>
    </xf>
    <xf numFmtId="0" fontId="7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vertical="center" wrapText="1"/>
    </xf>
    <xf numFmtId="0" fontId="0" fillId="0" borderId="33" xfId="0" applyBorder="1" applyAlignment="1">
      <alignment/>
    </xf>
    <xf numFmtId="2" fontId="8" fillId="0" borderId="25" xfId="46" applyNumberFormat="1" applyFont="1" applyBorder="1" applyAlignment="1">
      <alignment horizontal="right" vertical="center" wrapText="1"/>
      <protection/>
    </xf>
    <xf numFmtId="3" fontId="4" fillId="34" borderId="22" xfId="51" applyNumberFormat="1" applyFont="1" applyFill="1" applyBorder="1" applyAlignment="1">
      <alignment horizontal="center"/>
      <protection/>
    </xf>
    <xf numFmtId="0" fontId="8" fillId="0" borderId="2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34" borderId="23" xfId="0" applyFont="1" applyFill="1" applyBorder="1" applyAlignment="1">
      <alignment horizontal="center"/>
    </xf>
    <xf numFmtId="0" fontId="7" fillId="34" borderId="22" xfId="0" applyFont="1" applyFill="1" applyBorder="1" applyAlignment="1">
      <alignment wrapText="1"/>
    </xf>
    <xf numFmtId="4" fontId="7" fillId="34" borderId="12" xfId="0" applyNumberFormat="1" applyFont="1" applyFill="1" applyBorder="1" applyAlignment="1">
      <alignment horizontal="right" vertical="center" wrapText="1"/>
    </xf>
    <xf numFmtId="3" fontId="4" fillId="34" borderId="34" xfId="51" applyNumberFormat="1" applyFont="1" applyFill="1" applyBorder="1" applyAlignment="1">
      <alignment horizontal="center"/>
      <protection/>
    </xf>
    <xf numFmtId="0" fontId="8" fillId="0" borderId="34" xfId="0" applyFont="1" applyBorder="1" applyAlignment="1">
      <alignment horizontal="center" vertical="center"/>
    </xf>
    <xf numFmtId="3" fontId="7" fillId="34" borderId="20" xfId="51" applyNumberFormat="1" applyFont="1" applyFill="1" applyBorder="1" applyAlignment="1">
      <alignment horizontal="center"/>
      <protection/>
    </xf>
    <xf numFmtId="0" fontId="7" fillId="34" borderId="34" xfId="0" applyFont="1" applyFill="1" applyBorder="1" applyAlignment="1">
      <alignment wrapText="1"/>
    </xf>
    <xf numFmtId="4" fontId="7" fillId="34" borderId="20" xfId="0" applyNumberFormat="1" applyFont="1" applyFill="1" applyBorder="1" applyAlignment="1">
      <alignment horizontal="right" vertical="center" wrapText="1"/>
    </xf>
    <xf numFmtId="3" fontId="9" fillId="0" borderId="30" xfId="51" applyNumberFormat="1" applyFont="1" applyBorder="1" applyAlignment="1">
      <alignment horizontal="center" vertical="center"/>
      <protection/>
    </xf>
    <xf numFmtId="0" fontId="9" fillId="34" borderId="30" xfId="51" applyFont="1" applyFill="1" applyBorder="1" applyAlignment="1">
      <alignment horizontal="center" vertical="center"/>
      <protection/>
    </xf>
    <xf numFmtId="0" fontId="7" fillId="34" borderId="30" xfId="0" applyFont="1" applyFill="1" applyBorder="1" applyAlignment="1">
      <alignment horizontal="center" vertical="center"/>
    </xf>
    <xf numFmtId="0" fontId="10" fillId="34" borderId="30" xfId="0" applyFont="1" applyFill="1" applyBorder="1" applyAlignment="1">
      <alignment vertical="center" wrapText="1"/>
    </xf>
    <xf numFmtId="4" fontId="7" fillId="34" borderId="35" xfId="0" applyNumberFormat="1" applyFont="1" applyFill="1" applyBorder="1" applyAlignment="1">
      <alignment horizontal="right" vertical="center" wrapText="1"/>
    </xf>
    <xf numFmtId="4" fontId="7" fillId="34" borderId="30" xfId="0" applyNumberFormat="1" applyFont="1" applyFill="1" applyBorder="1" applyAlignment="1">
      <alignment horizontal="right" vertical="center" wrapText="1"/>
    </xf>
    <xf numFmtId="4" fontId="7" fillId="34" borderId="22" xfId="0" applyNumberFormat="1" applyFont="1" applyFill="1" applyBorder="1" applyAlignment="1">
      <alignment horizontal="right" vertical="center" wrapText="1"/>
    </xf>
    <xf numFmtId="3" fontId="4" fillId="34" borderId="36" xfId="51" applyNumberFormat="1" applyFont="1" applyFill="1" applyBorder="1" applyAlignment="1">
      <alignment horizontal="center"/>
      <protection/>
    </xf>
    <xf numFmtId="0" fontId="8" fillId="0" borderId="36" xfId="0" applyFont="1" applyBorder="1" applyAlignment="1">
      <alignment horizontal="center" vertical="center"/>
    </xf>
    <xf numFmtId="3" fontId="7" fillId="34" borderId="12" xfId="51" applyNumberFormat="1" applyFont="1" applyFill="1" applyBorder="1" applyAlignment="1">
      <alignment horizontal="center"/>
      <protection/>
    </xf>
    <xf numFmtId="0" fontId="7" fillId="34" borderId="36" xfId="0" applyFont="1" applyFill="1" applyBorder="1" applyAlignment="1">
      <alignment wrapText="1"/>
    </xf>
    <xf numFmtId="4" fontId="7" fillId="34" borderId="37" xfId="0" applyNumberFormat="1" applyFont="1" applyFill="1" applyBorder="1" applyAlignment="1">
      <alignment horizontal="right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left" vertical="top" wrapText="1"/>
    </xf>
    <xf numFmtId="2" fontId="8" fillId="0" borderId="11" xfId="46" applyNumberFormat="1" applyFont="1" applyBorder="1" applyAlignment="1">
      <alignment horizontal="right" vertical="center" wrapText="1"/>
      <protection/>
    </xf>
    <xf numFmtId="0" fontId="9" fillId="34" borderId="2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3" fontId="9" fillId="0" borderId="18" xfId="51" applyNumberFormat="1" applyFont="1" applyBorder="1" applyAlignment="1">
      <alignment horizontal="center" vertical="center"/>
      <protection/>
    </xf>
    <xf numFmtId="3" fontId="8" fillId="34" borderId="27" xfId="51" applyNumberFormat="1" applyFont="1" applyFill="1" applyBorder="1" applyAlignment="1">
      <alignment horizontal="center"/>
      <protection/>
    </xf>
    <xf numFmtId="0" fontId="7" fillId="34" borderId="23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wrapText="1"/>
    </xf>
    <xf numFmtId="0" fontId="4" fillId="0" borderId="3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vertical="center" wrapText="1"/>
    </xf>
    <xf numFmtId="0" fontId="0" fillId="0" borderId="17" xfId="0" applyFont="1" applyBorder="1" applyAlignment="1">
      <alignment/>
    </xf>
    <xf numFmtId="0" fontId="7" fillId="34" borderId="11" xfId="0" applyFont="1" applyFill="1" applyBorder="1" applyAlignment="1">
      <alignment horizontal="center"/>
    </xf>
    <xf numFmtId="2" fontId="8" fillId="0" borderId="27" xfId="46" applyNumberFormat="1" applyFont="1" applyBorder="1" applyAlignment="1">
      <alignment horizontal="right" vertical="center" wrapText="1"/>
      <protection/>
    </xf>
    <xf numFmtId="3" fontId="70" fillId="34" borderId="35" xfId="51" applyNumberFormat="1" applyFont="1" applyFill="1" applyBorder="1" applyAlignment="1">
      <alignment horizontal="center"/>
      <protection/>
    </xf>
    <xf numFmtId="3" fontId="7" fillId="34" borderId="30" xfId="51" applyNumberFormat="1" applyFont="1" applyFill="1" applyBorder="1" applyAlignment="1">
      <alignment horizontal="center"/>
      <protection/>
    </xf>
    <xf numFmtId="0" fontId="7" fillId="34" borderId="38" xfId="0" applyFont="1" applyFill="1" applyBorder="1" applyAlignment="1">
      <alignment horizontal="center" vertical="center"/>
    </xf>
    <xf numFmtId="3" fontId="7" fillId="34" borderId="30" xfId="51" applyNumberFormat="1" applyFont="1" applyFill="1" applyBorder="1" applyAlignment="1">
      <alignment horizontal="center" vertical="center"/>
      <protection/>
    </xf>
    <xf numFmtId="0" fontId="7" fillId="34" borderId="30" xfId="0" applyFont="1" applyFill="1" applyBorder="1" applyAlignment="1">
      <alignment horizontal="left" vertical="center" wrapText="1"/>
    </xf>
    <xf numFmtId="4" fontId="8" fillId="34" borderId="13" xfId="0" applyNumberFormat="1" applyFont="1" applyFill="1" applyBorder="1" applyAlignment="1">
      <alignment horizontal="right" vertical="center" wrapText="1"/>
    </xf>
    <xf numFmtId="0" fontId="9" fillId="34" borderId="18" xfId="51" applyFont="1" applyFill="1" applyBorder="1" applyAlignment="1">
      <alignment horizontal="center" vertical="center"/>
      <protection/>
    </xf>
    <xf numFmtId="4" fontId="8" fillId="34" borderId="18" xfId="0" applyNumberFormat="1" applyFont="1" applyFill="1" applyBorder="1" applyAlignment="1">
      <alignment horizontal="right" vertical="center"/>
    </xf>
    <xf numFmtId="0" fontId="9" fillId="34" borderId="19" xfId="51" applyFont="1" applyFill="1" applyBorder="1" applyAlignment="1">
      <alignment horizontal="center" vertical="center"/>
      <protection/>
    </xf>
    <xf numFmtId="0" fontId="7" fillId="34" borderId="20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vertical="center" wrapText="1"/>
    </xf>
    <xf numFmtId="4" fontId="8" fillId="34" borderId="19" xfId="0" applyNumberFormat="1" applyFont="1" applyFill="1" applyBorder="1" applyAlignment="1">
      <alignment horizontal="right" vertical="center"/>
    </xf>
    <xf numFmtId="0" fontId="71" fillId="34" borderId="11" xfId="0" applyFont="1" applyFill="1" applyBorder="1" applyAlignment="1">
      <alignment horizontal="center"/>
    </xf>
    <xf numFmtId="4" fontId="8" fillId="34" borderId="35" xfId="0" applyNumberFormat="1" applyFont="1" applyFill="1" applyBorder="1" applyAlignment="1">
      <alignment horizontal="right" vertical="center"/>
    </xf>
    <xf numFmtId="2" fontId="8" fillId="0" borderId="29" xfId="46" applyNumberFormat="1" applyFont="1" applyBorder="1" applyAlignment="1">
      <alignment horizontal="right" vertical="center" wrapText="1"/>
      <protection/>
    </xf>
    <xf numFmtId="3" fontId="9" fillId="34" borderId="22" xfId="51" applyNumberFormat="1" applyFont="1" applyFill="1" applyBorder="1" applyAlignment="1">
      <alignment horizontal="center"/>
      <protection/>
    </xf>
    <xf numFmtId="3" fontId="7" fillId="34" borderId="22" xfId="51" applyNumberFormat="1" applyFont="1" applyFill="1" applyBorder="1" applyAlignment="1">
      <alignment horizontal="center"/>
      <protection/>
    </xf>
    <xf numFmtId="0" fontId="7" fillId="34" borderId="22" xfId="0" applyFont="1" applyFill="1" applyBorder="1" applyAlignment="1">
      <alignment horizontal="left" vertical="center" wrapText="1"/>
    </xf>
    <xf numFmtId="4" fontId="8" fillId="34" borderId="37" xfId="0" applyNumberFormat="1" applyFont="1" applyFill="1" applyBorder="1" applyAlignment="1">
      <alignment horizontal="right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36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3" fontId="8" fillId="34" borderId="18" xfId="51" applyNumberFormat="1" applyFont="1" applyFill="1" applyBorder="1" applyAlignment="1">
      <alignment horizontal="center"/>
      <protection/>
    </xf>
    <xf numFmtId="3" fontId="4" fillId="0" borderId="36" xfId="51" applyNumberFormat="1" applyFont="1" applyBorder="1" applyAlignment="1">
      <alignment horizontal="center"/>
      <protection/>
    </xf>
    <xf numFmtId="0" fontId="8" fillId="34" borderId="39" xfId="0" applyFont="1" applyFill="1" applyBorder="1" applyAlignment="1">
      <alignment horizontal="center" vertical="center"/>
    </xf>
    <xf numFmtId="0" fontId="7" fillId="0" borderId="36" xfId="0" applyFont="1" applyBorder="1" applyAlignment="1">
      <alignment vertical="center" wrapText="1"/>
    </xf>
    <xf numFmtId="0" fontId="7" fillId="34" borderId="18" xfId="0" applyFont="1" applyFill="1" applyBorder="1" applyAlignment="1">
      <alignment horizontal="center" vertical="center"/>
    </xf>
    <xf numFmtId="0" fontId="10" fillId="34" borderId="27" xfId="0" applyFont="1" applyFill="1" applyBorder="1" applyAlignment="1">
      <alignment wrapText="1"/>
    </xf>
    <xf numFmtId="3" fontId="9" fillId="0" borderId="35" xfId="51" applyNumberFormat="1" applyFont="1" applyBorder="1" applyAlignment="1">
      <alignment horizontal="center" vertical="center"/>
      <protection/>
    </xf>
    <xf numFmtId="0" fontId="7" fillId="0" borderId="23" xfId="0" applyFont="1" applyBorder="1" applyAlignment="1">
      <alignment vertical="center"/>
    </xf>
    <xf numFmtId="2" fontId="8" fillId="0" borderId="40" xfId="46" applyNumberFormat="1" applyFont="1" applyBorder="1" applyAlignment="1">
      <alignment horizontal="right" vertical="center" wrapText="1"/>
      <protection/>
    </xf>
    <xf numFmtId="0" fontId="9" fillId="34" borderId="17" xfId="0" applyFont="1" applyFill="1" applyBorder="1" applyAlignment="1">
      <alignment horizontal="center" vertical="center"/>
    </xf>
    <xf numFmtId="0" fontId="9" fillId="34" borderId="22" xfId="51" applyFont="1" applyFill="1" applyBorder="1" applyAlignment="1">
      <alignment horizontal="center" vertical="center"/>
      <protection/>
    </xf>
    <xf numFmtId="3" fontId="9" fillId="0" borderId="37" xfId="51" applyNumberFormat="1" applyFont="1" applyBorder="1" applyAlignment="1">
      <alignment horizontal="center" vertical="center"/>
      <protection/>
    </xf>
    <xf numFmtId="0" fontId="9" fillId="34" borderId="37" xfId="51" applyFont="1" applyFill="1" applyBorder="1" applyAlignment="1">
      <alignment horizontal="center" vertical="center"/>
      <protection/>
    </xf>
    <xf numFmtId="3" fontId="4" fillId="34" borderId="10" xfId="51" applyNumberFormat="1" applyFont="1" applyFill="1" applyBorder="1" applyAlignment="1">
      <alignment horizontal="center"/>
      <protection/>
    </xf>
    <xf numFmtId="3" fontId="8" fillId="34" borderId="10" xfId="51" applyNumberFormat="1" applyFont="1" applyFill="1" applyBorder="1" applyAlignment="1">
      <alignment horizontal="center"/>
      <protection/>
    </xf>
    <xf numFmtId="3" fontId="9" fillId="34" borderId="31" xfId="51" applyNumberFormat="1" applyFont="1" applyFill="1" applyBorder="1" applyAlignment="1">
      <alignment horizontal="left"/>
      <protection/>
    </xf>
    <xf numFmtId="3" fontId="4" fillId="34" borderId="0" xfId="51" applyNumberFormat="1" applyFont="1" applyFill="1" applyAlignment="1">
      <alignment horizontal="center"/>
      <protection/>
    </xf>
    <xf numFmtId="3" fontId="8" fillId="34" borderId="0" xfId="51" applyNumberFormat="1" applyFont="1" applyFill="1" applyAlignment="1">
      <alignment horizontal="center"/>
      <protection/>
    </xf>
    <xf numFmtId="0" fontId="7" fillId="34" borderId="0" xfId="0" applyFont="1" applyFill="1" applyAlignment="1">
      <alignment horizontal="left" vertical="center" wrapText="1"/>
    </xf>
    <xf numFmtId="2" fontId="7" fillId="0" borderId="0" xfId="46" applyNumberFormat="1" applyFont="1" applyAlignment="1">
      <alignment horizontal="right" vertical="center" wrapText="1"/>
      <protection/>
    </xf>
    <xf numFmtId="2" fontId="72" fillId="0" borderId="0" xfId="46" applyNumberFormat="1" applyFont="1" applyAlignment="1">
      <alignment horizontal="right" vertical="center" wrapText="1"/>
      <protection/>
    </xf>
    <xf numFmtId="0" fontId="3" fillId="0" borderId="0" xfId="0" applyFont="1" applyBorder="1" applyAlignment="1">
      <alignment horizontal="center" vertical="center"/>
    </xf>
    <xf numFmtId="0" fontId="7" fillId="0" borderId="13" xfId="47" applyFont="1" applyFill="1" applyBorder="1" applyAlignment="1">
      <alignment horizontal="center" vertical="center"/>
      <protection/>
    </xf>
    <xf numFmtId="3" fontId="7" fillId="0" borderId="11" xfId="51" applyNumberFormat="1" applyFont="1" applyFill="1" applyBorder="1" applyAlignment="1">
      <alignment horizontal="center"/>
      <protection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41" xfId="0" applyFont="1" applyBorder="1" applyAlignment="1">
      <alignment horizontal="center" vertical="center"/>
    </xf>
    <xf numFmtId="0" fontId="16" fillId="0" borderId="14" xfId="46" applyFont="1" applyBorder="1">
      <alignment/>
      <protection/>
    </xf>
    <xf numFmtId="0" fontId="3" fillId="0" borderId="42" xfId="46" applyFont="1" applyBorder="1" applyAlignment="1">
      <alignment horizontal="center" vertical="center" wrapText="1"/>
      <protection/>
    </xf>
    <xf numFmtId="2" fontId="3" fillId="0" borderId="15" xfId="46" applyNumberFormat="1" applyFont="1" applyBorder="1" applyAlignment="1">
      <alignment horizontal="center" vertical="center" wrapText="1"/>
      <protection/>
    </xf>
    <xf numFmtId="2" fontId="3" fillId="35" borderId="15" xfId="46" applyNumberFormat="1" applyFont="1" applyFill="1" applyBorder="1" applyAlignment="1">
      <alignment horizontal="center" vertical="center" wrapText="1"/>
      <protection/>
    </xf>
    <xf numFmtId="0" fontId="63" fillId="35" borderId="11" xfId="0" applyFont="1" applyFill="1" applyBorder="1" applyAlignment="1">
      <alignment/>
    </xf>
    <xf numFmtId="4" fontId="66" fillId="35" borderId="20" xfId="0" applyNumberFormat="1" applyFont="1" applyFill="1" applyBorder="1" applyAlignment="1">
      <alignment horizontal="right" vertical="center"/>
    </xf>
    <xf numFmtId="4" fontId="66" fillId="35" borderId="12" xfId="0" applyNumberFormat="1" applyFont="1" applyFill="1" applyBorder="1" applyAlignment="1">
      <alignment horizontal="right" vertical="center"/>
    </xf>
    <xf numFmtId="4" fontId="66" fillId="35" borderId="13" xfId="0" applyNumberFormat="1" applyFont="1" applyFill="1" applyBorder="1" applyAlignment="1">
      <alignment horizontal="right" vertical="center"/>
    </xf>
    <xf numFmtId="0" fontId="73" fillId="36" borderId="11" xfId="0" applyFont="1" applyFill="1" applyBorder="1" applyAlignment="1">
      <alignment/>
    </xf>
    <xf numFmtId="4" fontId="74" fillId="36" borderId="12" xfId="0" applyNumberFormat="1" applyFont="1" applyFill="1" applyBorder="1" applyAlignment="1">
      <alignment horizontal="right" vertical="center"/>
    </xf>
    <xf numFmtId="4" fontId="74" fillId="36" borderId="13" xfId="0" applyNumberFormat="1" applyFont="1" applyFill="1" applyBorder="1" applyAlignment="1">
      <alignment horizontal="right" vertical="center"/>
    </xf>
    <xf numFmtId="4" fontId="74" fillId="36" borderId="25" xfId="0" applyNumberFormat="1" applyFont="1" applyFill="1" applyBorder="1" applyAlignment="1">
      <alignment horizontal="right" vertical="center"/>
    </xf>
    <xf numFmtId="4" fontId="74" fillId="36" borderId="20" xfId="0" applyNumberFormat="1" applyFont="1" applyFill="1" applyBorder="1" applyAlignment="1">
      <alignment horizontal="right" vertical="center"/>
    </xf>
    <xf numFmtId="4" fontId="74" fillId="36" borderId="30" xfId="0" applyNumberFormat="1" applyFont="1" applyFill="1" applyBorder="1" applyAlignment="1">
      <alignment horizontal="right" vertical="center"/>
    </xf>
    <xf numFmtId="4" fontId="74" fillId="36" borderId="43" xfId="0" applyNumberFormat="1" applyFont="1" applyFill="1" applyBorder="1" applyAlignment="1">
      <alignment horizontal="right" vertical="center"/>
    </xf>
    <xf numFmtId="4" fontId="74" fillId="36" borderId="11" xfId="0" applyNumberFormat="1" applyFont="1" applyFill="1" applyBorder="1" applyAlignment="1">
      <alignment horizontal="right" vertical="center"/>
    </xf>
    <xf numFmtId="2" fontId="74" fillId="36" borderId="11" xfId="46" applyNumberFormat="1" applyFont="1" applyFill="1" applyBorder="1" applyAlignment="1">
      <alignment horizontal="right" vertical="center"/>
      <protection/>
    </xf>
    <xf numFmtId="4" fontId="74" fillId="36" borderId="15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3" fontId="8" fillId="0" borderId="11" xfId="51" applyNumberFormat="1" applyFont="1" applyFill="1" applyBorder="1" applyAlignment="1">
      <alignment horizontal="center"/>
      <protection/>
    </xf>
    <xf numFmtId="0" fontId="7" fillId="0" borderId="20" xfId="0" applyFont="1" applyFill="1" applyBorder="1" applyAlignment="1">
      <alignment horizontal="center" vertical="center"/>
    </xf>
    <xf numFmtId="3" fontId="8" fillId="0" borderId="30" xfId="51" applyNumberFormat="1" applyFont="1" applyFill="1" applyBorder="1" applyAlignment="1">
      <alignment horizontal="center"/>
      <protection/>
    </xf>
    <xf numFmtId="0" fontId="7" fillId="0" borderId="3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left" wrapText="1"/>
    </xf>
    <xf numFmtId="0" fontId="7" fillId="0" borderId="0" xfId="47" applyFont="1" applyFill="1" applyBorder="1" applyAlignment="1">
      <alignment horizontal="center" vertical="center"/>
      <protection/>
    </xf>
    <xf numFmtId="0" fontId="7" fillId="0" borderId="20" xfId="47" applyFont="1" applyFill="1" applyBorder="1" applyAlignment="1">
      <alignment horizontal="left" vertical="center" wrapText="1"/>
      <protection/>
    </xf>
    <xf numFmtId="3" fontId="8" fillId="0" borderId="10" xfId="51" applyNumberFormat="1" applyFont="1" applyFill="1" applyBorder="1" applyAlignment="1">
      <alignment horizontal="center"/>
      <protection/>
    </xf>
    <xf numFmtId="3" fontId="9" fillId="0" borderId="31" xfId="51" applyNumberFormat="1" applyFont="1" applyFill="1" applyBorder="1" applyAlignment="1">
      <alignment horizontal="left"/>
      <protection/>
    </xf>
    <xf numFmtId="0" fontId="4" fillId="0" borderId="14" xfId="46" applyFont="1" applyFill="1" applyBorder="1" applyAlignment="1">
      <alignment horizontal="left" vertical="center"/>
      <protection/>
    </xf>
    <xf numFmtId="0" fontId="44" fillId="0" borderId="0" xfId="50" applyFill="1">
      <alignment/>
      <protection/>
    </xf>
    <xf numFmtId="0" fontId="4" fillId="0" borderId="1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 wrapText="1"/>
    </xf>
    <xf numFmtId="0" fontId="7" fillId="0" borderId="21" xfId="47" applyFont="1" applyFill="1" applyBorder="1" applyAlignment="1">
      <alignment horizontal="center" vertical="center"/>
      <protection/>
    </xf>
    <xf numFmtId="0" fontId="7" fillId="0" borderId="20" xfId="49" applyFont="1" applyFill="1" applyBorder="1" applyAlignment="1">
      <alignment horizontal="left" vertical="center" wrapText="1"/>
      <protection/>
    </xf>
    <xf numFmtId="0" fontId="7" fillId="0" borderId="23" xfId="47" applyFont="1" applyFill="1" applyBorder="1" applyAlignment="1">
      <alignment horizontal="center" vertical="center"/>
      <protection/>
    </xf>
    <xf numFmtId="0" fontId="7" fillId="0" borderId="21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3" fillId="0" borderId="0" xfId="46" applyFont="1" applyBorder="1" applyAlignment="1">
      <alignment horizontal="center" vertical="center" wrapText="1"/>
      <protection/>
    </xf>
    <xf numFmtId="0" fontId="16" fillId="0" borderId="0" xfId="46" applyFont="1" applyBorder="1">
      <alignment/>
      <protection/>
    </xf>
    <xf numFmtId="2" fontId="3" fillId="0" borderId="0" xfId="46" applyNumberFormat="1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4" fontId="66" fillId="0" borderId="16" xfId="46" applyNumberFormat="1" applyFont="1" applyBorder="1" applyAlignment="1">
      <alignment horizontal="right"/>
      <protection/>
    </xf>
    <xf numFmtId="4" fontId="4" fillId="0" borderId="40" xfId="46" applyNumberFormat="1" applyFont="1" applyBorder="1" applyAlignment="1">
      <alignment horizontal="right"/>
      <protection/>
    </xf>
    <xf numFmtId="2" fontId="3" fillId="0" borderId="0" xfId="46" applyNumberFormat="1" applyFont="1" applyFill="1" applyBorder="1" applyAlignment="1">
      <alignment horizontal="center" vertical="center" wrapText="1"/>
      <protection/>
    </xf>
    <xf numFmtId="0" fontId="7" fillId="0" borderId="23" xfId="0" applyFont="1" applyFill="1" applyBorder="1" applyAlignment="1">
      <alignment horizontal="center"/>
    </xf>
    <xf numFmtId="4" fontId="4" fillId="36" borderId="18" xfId="0" applyNumberFormat="1" applyFont="1" applyFill="1" applyBorder="1" applyAlignment="1">
      <alignment horizontal="right"/>
    </xf>
    <xf numFmtId="4" fontId="4" fillId="36" borderId="35" xfId="0" applyNumberFormat="1" applyFont="1" applyFill="1" applyBorder="1" applyAlignment="1">
      <alignment horizontal="right"/>
    </xf>
    <xf numFmtId="4" fontId="4" fillId="36" borderId="19" xfId="0" applyNumberFormat="1" applyFont="1" applyFill="1" applyBorder="1" applyAlignment="1">
      <alignment horizontal="right"/>
    </xf>
    <xf numFmtId="4" fontId="8" fillId="36" borderId="18" xfId="0" applyNumberFormat="1" applyFont="1" applyFill="1" applyBorder="1" applyAlignment="1">
      <alignment horizontal="right"/>
    </xf>
    <xf numFmtId="4" fontId="4" fillId="36" borderId="34" xfId="0" applyNumberFormat="1" applyFont="1" applyFill="1" applyBorder="1" applyAlignment="1">
      <alignment horizontal="right" vertical="center"/>
    </xf>
    <xf numFmtId="4" fontId="66" fillId="35" borderId="11" xfId="0" applyNumberFormat="1" applyFont="1" applyFill="1" applyBorder="1" applyAlignment="1">
      <alignment horizontal="right"/>
    </xf>
    <xf numFmtId="4" fontId="66" fillId="35" borderId="13" xfId="0" applyNumberFormat="1" applyFont="1" applyFill="1" applyBorder="1" applyAlignment="1">
      <alignment horizontal="right"/>
    </xf>
    <xf numFmtId="4" fontId="66" fillId="35" borderId="15" xfId="0" applyNumberFormat="1" applyFont="1" applyFill="1" applyBorder="1" applyAlignment="1">
      <alignment horizontal="right" vertical="center"/>
    </xf>
    <xf numFmtId="0" fontId="8" fillId="0" borderId="20" xfId="0" applyFont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wrapText="1"/>
    </xf>
    <xf numFmtId="0" fontId="9" fillId="34" borderId="34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/>
    </xf>
    <xf numFmtId="0" fontId="7" fillId="34" borderId="44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34" xfId="0" applyBorder="1" applyAlignment="1">
      <alignment/>
    </xf>
    <xf numFmtId="2" fontId="8" fillId="0" borderId="20" xfId="46" applyNumberFormat="1" applyFont="1" applyBorder="1" applyAlignment="1">
      <alignment horizontal="right" vertical="center" wrapText="1"/>
      <protection/>
    </xf>
    <xf numFmtId="0" fontId="9" fillId="0" borderId="20" xfId="47" applyFont="1" applyFill="1" applyBorder="1" applyAlignment="1">
      <alignment horizontal="center" vertical="center"/>
      <protection/>
    </xf>
    <xf numFmtId="0" fontId="9" fillId="0" borderId="12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3" fontId="9" fillId="34" borderId="10" xfId="51" applyNumberFormat="1" applyFont="1" applyFill="1" applyBorder="1" applyAlignment="1">
      <alignment horizontal="center"/>
      <protection/>
    </xf>
    <xf numFmtId="0" fontId="9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3" fontId="9" fillId="0" borderId="10" xfId="51" applyNumberFormat="1" applyFont="1" applyFill="1" applyBorder="1" applyAlignment="1">
      <alignment horizontal="center"/>
      <protection/>
    </xf>
    <xf numFmtId="0" fontId="46" fillId="0" borderId="0" xfId="50" applyFont="1">
      <alignment/>
      <protection/>
    </xf>
    <xf numFmtId="0" fontId="46" fillId="0" borderId="0" xfId="50" applyFont="1" applyFill="1">
      <alignment/>
      <protection/>
    </xf>
    <xf numFmtId="0" fontId="9" fillId="0" borderId="34" xfId="0" applyFont="1" applyBorder="1" applyAlignment="1">
      <alignment horizontal="center"/>
    </xf>
    <xf numFmtId="0" fontId="9" fillId="0" borderId="13" xfId="47" applyFont="1" applyFill="1" applyBorder="1" applyAlignment="1">
      <alignment horizontal="center" vertical="center"/>
      <protection/>
    </xf>
    <xf numFmtId="0" fontId="7" fillId="0" borderId="4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7" fillId="0" borderId="11" xfId="47" applyFont="1" applyFill="1" applyBorder="1" applyAlignment="1">
      <alignment horizontal="center" vertical="center"/>
      <protection/>
    </xf>
    <xf numFmtId="0" fontId="7" fillId="0" borderId="3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10 2 2" xfId="45"/>
    <cellStyle name="normální 2" xfId="46"/>
    <cellStyle name="normální 2 2" xfId="47"/>
    <cellStyle name="normální 2 2 2" xfId="48"/>
    <cellStyle name="normální 3" xfId="49"/>
    <cellStyle name="Normální 4" xfId="50"/>
    <cellStyle name="normální_Tabulka - podklad k rozpočtu pro rok 2006" xfId="51"/>
    <cellStyle name="Poznámka" xfId="52"/>
    <cellStyle name="Percent" xfId="53"/>
    <cellStyle name="Propojená buňka" xfId="54"/>
    <cellStyle name="Správně" xfId="55"/>
    <cellStyle name="Styl 1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zoomScalePageLayoutView="0" workbookViewId="0" topLeftCell="A82">
      <selection activeCell="M60" sqref="M60"/>
    </sheetView>
  </sheetViews>
  <sheetFormatPr defaultColWidth="9.140625" defaultRowHeight="12.75"/>
  <cols>
    <col min="1" max="1" width="9.57421875" style="39" customWidth="1"/>
    <col min="2" max="3" width="8.140625" style="39" customWidth="1"/>
    <col min="4" max="4" width="12.7109375" style="39" customWidth="1"/>
    <col min="5" max="5" width="57.28125" style="39" customWidth="1"/>
    <col min="6" max="8" width="12.7109375" style="39" customWidth="1"/>
    <col min="9" max="16384" width="9.140625" style="39" customWidth="1"/>
  </cols>
  <sheetData>
    <row r="1" ht="15">
      <c r="H1" s="192" t="s">
        <v>100</v>
      </c>
    </row>
    <row r="2" ht="10.5" customHeight="1"/>
    <row r="3" spans="1:8" ht="18.75" customHeight="1">
      <c r="A3" s="41" t="s">
        <v>102</v>
      </c>
      <c r="B3" s="41"/>
      <c r="C3" s="18"/>
      <c r="D3" s="18"/>
      <c r="E3" s="18"/>
      <c r="F3" s="18"/>
      <c r="G3" s="18"/>
      <c r="H3" s="18"/>
    </row>
    <row r="4" spans="1:8" ht="15" customHeight="1">
      <c r="A4" s="40"/>
      <c r="B4" s="41"/>
      <c r="C4" s="18"/>
      <c r="D4" s="18"/>
      <c r="E4" s="42"/>
      <c r="F4" s="18"/>
      <c r="G4" s="236" t="s">
        <v>6</v>
      </c>
      <c r="H4" s="18"/>
    </row>
    <row r="5" spans="1:8" ht="18" customHeight="1" thickBot="1">
      <c r="A5" s="2"/>
      <c r="B5" s="1"/>
      <c r="C5"/>
      <c r="D5"/>
      <c r="E5" s="3"/>
      <c r="F5"/>
      <c r="G5" s="3"/>
      <c r="H5"/>
    </row>
    <row r="6" spans="1:8" ht="26.25" thickBot="1">
      <c r="A6" s="193" t="s">
        <v>2</v>
      </c>
      <c r="B6" s="195" t="s">
        <v>0</v>
      </c>
      <c r="C6" s="195" t="s">
        <v>1</v>
      </c>
      <c r="D6" s="195" t="s">
        <v>5</v>
      </c>
      <c r="E6" s="194"/>
      <c r="F6" s="196" t="s">
        <v>3</v>
      </c>
      <c r="G6" s="197" t="s">
        <v>101</v>
      </c>
      <c r="H6" s="43" t="s">
        <v>38</v>
      </c>
    </row>
    <row r="7" spans="1:8" ht="9.75" customHeight="1">
      <c r="A7" s="187"/>
      <c r="B7" s="237"/>
      <c r="C7" s="237"/>
      <c r="D7" s="237"/>
      <c r="E7" s="238"/>
      <c r="F7" s="239"/>
      <c r="G7" s="243"/>
      <c r="H7" s="239"/>
    </row>
    <row r="8" spans="1:3" ht="15.75">
      <c r="A8" s="9" t="s">
        <v>7</v>
      </c>
      <c r="B8" s="9"/>
      <c r="C8" s="10"/>
    </row>
    <row r="9" ht="6.75" customHeight="1" thickBot="1"/>
    <row r="10" spans="1:8" ht="30.75" customHeight="1">
      <c r="A10" s="16">
        <v>303</v>
      </c>
      <c r="B10" s="6">
        <v>3127</v>
      </c>
      <c r="C10" s="19"/>
      <c r="D10" s="20"/>
      <c r="E10" s="17" t="s">
        <v>10</v>
      </c>
      <c r="F10" s="21"/>
      <c r="G10" s="198"/>
      <c r="H10" s="22"/>
    </row>
    <row r="11" spans="1:8" ht="16.5" thickBot="1">
      <c r="A11" s="23"/>
      <c r="B11" s="24"/>
      <c r="C11" s="25">
        <v>5331</v>
      </c>
      <c r="D11" s="26" t="s">
        <v>11</v>
      </c>
      <c r="E11" s="27" t="s">
        <v>12</v>
      </c>
      <c r="F11" s="28"/>
      <c r="G11" s="199">
        <v>480</v>
      </c>
      <c r="H11" s="29"/>
    </row>
    <row r="12" spans="1:8" ht="29.25" customHeight="1">
      <c r="A12" s="16">
        <v>309</v>
      </c>
      <c r="B12" s="6">
        <v>3127</v>
      </c>
      <c r="C12" s="19"/>
      <c r="D12" s="20"/>
      <c r="E12" s="17" t="s">
        <v>13</v>
      </c>
      <c r="F12" s="21"/>
      <c r="G12" s="198"/>
      <c r="H12" s="22"/>
    </row>
    <row r="13" spans="1:8" ht="16.5" thickBot="1">
      <c r="A13" s="23"/>
      <c r="B13" s="24"/>
      <c r="C13" s="25">
        <v>6351</v>
      </c>
      <c r="D13" s="26" t="s">
        <v>14</v>
      </c>
      <c r="E13" s="27" t="s">
        <v>15</v>
      </c>
      <c r="F13" s="28"/>
      <c r="G13" s="199">
        <v>1355</v>
      </c>
      <c r="H13" s="29"/>
    </row>
    <row r="14" spans="1:8" ht="30" customHeight="1">
      <c r="A14" s="16">
        <v>314</v>
      </c>
      <c r="B14" s="6">
        <v>3122</v>
      </c>
      <c r="C14" s="19"/>
      <c r="D14" s="20"/>
      <c r="E14" s="17" t="s">
        <v>16</v>
      </c>
      <c r="F14" s="21"/>
      <c r="G14" s="198"/>
      <c r="H14" s="22"/>
    </row>
    <row r="15" spans="1:8" ht="16.5" thickBot="1">
      <c r="A15" s="23"/>
      <c r="B15" s="24"/>
      <c r="C15" s="25">
        <v>6351</v>
      </c>
      <c r="D15" s="26" t="s">
        <v>17</v>
      </c>
      <c r="E15" s="27" t="str">
        <f>$E$13</f>
        <v>Reko elektro</v>
      </c>
      <c r="F15" s="28"/>
      <c r="G15" s="199">
        <v>1000</v>
      </c>
      <c r="H15" s="29"/>
    </row>
    <row r="16" spans="1:8" ht="30">
      <c r="A16" s="16">
        <v>318</v>
      </c>
      <c r="B16" s="6">
        <v>3127</v>
      </c>
      <c r="C16" s="19"/>
      <c r="D16" s="20"/>
      <c r="E16" s="17" t="s">
        <v>18</v>
      </c>
      <c r="F16" s="21"/>
      <c r="G16" s="198"/>
      <c r="H16" s="22"/>
    </row>
    <row r="17" spans="1:8" ht="16.5" thickBot="1">
      <c r="A17" s="23"/>
      <c r="B17" s="24"/>
      <c r="C17" s="25">
        <v>6351</v>
      </c>
      <c r="D17" s="26" t="s">
        <v>19</v>
      </c>
      <c r="E17" s="27" t="str">
        <f>$E$13</f>
        <v>Reko elektro</v>
      </c>
      <c r="F17" s="28"/>
      <c r="G17" s="199">
        <v>1000</v>
      </c>
      <c r="H17" s="29"/>
    </row>
    <row r="18" spans="1:8" ht="30" customHeight="1">
      <c r="A18" s="16">
        <v>321</v>
      </c>
      <c r="B18" s="6">
        <v>3114</v>
      </c>
      <c r="C18" s="19"/>
      <c r="D18" s="20"/>
      <c r="E18" s="17" t="s">
        <v>20</v>
      </c>
      <c r="F18" s="21"/>
      <c r="G18" s="198"/>
      <c r="H18" s="22"/>
    </row>
    <row r="19" spans="1:8" ht="16.5" thickBot="1">
      <c r="A19" s="23"/>
      <c r="B19" s="24"/>
      <c r="C19" s="25">
        <v>6351</v>
      </c>
      <c r="D19" s="26" t="s">
        <v>21</v>
      </c>
      <c r="E19" s="27" t="str">
        <f>$E$13</f>
        <v>Reko elektro</v>
      </c>
      <c r="F19" s="28"/>
      <c r="G19" s="199">
        <v>1500</v>
      </c>
      <c r="H19" s="29"/>
    </row>
    <row r="20" spans="1:8" ht="18" customHeight="1">
      <c r="A20" s="16">
        <v>379</v>
      </c>
      <c r="B20" s="6">
        <v>3114</v>
      </c>
      <c r="C20" s="19"/>
      <c r="D20" s="20"/>
      <c r="E20" s="17" t="s">
        <v>22</v>
      </c>
      <c r="F20" s="21"/>
      <c r="G20" s="198"/>
      <c r="H20" s="22"/>
    </row>
    <row r="21" spans="1:8" ht="16.5" thickBot="1">
      <c r="A21" s="23"/>
      <c r="B21" s="24"/>
      <c r="C21" s="25">
        <v>6351</v>
      </c>
      <c r="D21" s="26" t="s">
        <v>23</v>
      </c>
      <c r="E21" s="27" t="str">
        <f>$E$13</f>
        <v>Reko elektro</v>
      </c>
      <c r="F21" s="28"/>
      <c r="G21" s="199">
        <v>642</v>
      </c>
      <c r="H21" s="29"/>
    </row>
    <row r="22" spans="1:8" ht="30.75" customHeight="1">
      <c r="A22" s="16">
        <v>392</v>
      </c>
      <c r="B22" s="6">
        <v>3127</v>
      </c>
      <c r="C22" s="19"/>
      <c r="D22" s="20"/>
      <c r="E22" s="17" t="s">
        <v>24</v>
      </c>
      <c r="F22" s="21"/>
      <c r="G22" s="198"/>
      <c r="H22" s="22"/>
    </row>
    <row r="23" spans="1:8" ht="16.5" thickBot="1">
      <c r="A23" s="23"/>
      <c r="B23" s="24"/>
      <c r="C23" s="25">
        <v>5331</v>
      </c>
      <c r="D23" s="26" t="s">
        <v>25</v>
      </c>
      <c r="E23" s="27" t="str">
        <f>$E$11</f>
        <v>Výměna elektro</v>
      </c>
      <c r="F23" s="28"/>
      <c r="G23" s="199">
        <v>1300</v>
      </c>
      <c r="H23" s="29"/>
    </row>
    <row r="24" spans="1:8" ht="30.75" customHeight="1">
      <c r="A24" s="16">
        <v>395</v>
      </c>
      <c r="B24" s="6">
        <v>3122</v>
      </c>
      <c r="C24" s="19"/>
      <c r="D24" s="20"/>
      <c r="E24" s="17" t="s">
        <v>26</v>
      </c>
      <c r="F24" s="21"/>
      <c r="G24" s="198"/>
      <c r="H24" s="22"/>
    </row>
    <row r="25" spans="1:8" ht="16.5" thickBot="1">
      <c r="A25" s="23"/>
      <c r="B25" s="24"/>
      <c r="C25" s="25">
        <v>6351</v>
      </c>
      <c r="D25" s="26" t="s">
        <v>27</v>
      </c>
      <c r="E25" s="27" t="s">
        <v>15</v>
      </c>
      <c r="F25" s="28"/>
      <c r="G25" s="199">
        <v>552</v>
      </c>
      <c r="H25" s="29"/>
    </row>
    <row r="26" spans="1:8" ht="30">
      <c r="A26" s="16">
        <v>416</v>
      </c>
      <c r="B26" s="6">
        <v>3127</v>
      </c>
      <c r="C26" s="19"/>
      <c r="D26" s="20"/>
      <c r="E26" s="17" t="s">
        <v>28</v>
      </c>
      <c r="F26" s="21"/>
      <c r="G26" s="198"/>
      <c r="H26" s="22"/>
    </row>
    <row r="27" spans="1:8" ht="15.75">
      <c r="A27" s="30"/>
      <c r="B27" s="31"/>
      <c r="C27" s="7">
        <v>5331</v>
      </c>
      <c r="D27" s="282" t="s">
        <v>29</v>
      </c>
      <c r="E27" s="32" t="str">
        <f>$E$11</f>
        <v>Výměna elektro</v>
      </c>
      <c r="F27" s="33"/>
      <c r="G27" s="200">
        <v>250</v>
      </c>
      <c r="H27" s="34"/>
    </row>
    <row r="28" spans="1:8" ht="16.5" thickBot="1">
      <c r="A28" s="23"/>
      <c r="B28" s="24"/>
      <c r="C28" s="12">
        <v>6351</v>
      </c>
      <c r="D28" s="283"/>
      <c r="E28" s="35" t="str">
        <f>$E$13</f>
        <v>Reko elektro</v>
      </c>
      <c r="F28" s="36"/>
      <c r="G28" s="201">
        <v>600</v>
      </c>
      <c r="H28" s="29"/>
    </row>
    <row r="29" spans="1:8" ht="21" customHeight="1">
      <c r="A29" s="16">
        <v>419</v>
      </c>
      <c r="B29" s="6">
        <v>3127</v>
      </c>
      <c r="C29" s="19"/>
      <c r="D29" s="20"/>
      <c r="E29" s="17" t="s">
        <v>8</v>
      </c>
      <c r="F29" s="21"/>
      <c r="G29" s="198"/>
      <c r="H29" s="22"/>
    </row>
    <row r="30" spans="1:8" ht="16.5" thickBot="1">
      <c r="A30" s="23"/>
      <c r="B30" s="24"/>
      <c r="C30" s="25">
        <v>5331</v>
      </c>
      <c r="D30" s="26" t="s">
        <v>30</v>
      </c>
      <c r="E30" s="27" t="str">
        <f>$E$11</f>
        <v>Výměna elektro</v>
      </c>
      <c r="F30" s="28"/>
      <c r="G30" s="199">
        <v>1084</v>
      </c>
      <c r="H30" s="29"/>
    </row>
    <row r="31" spans="1:8" ht="30">
      <c r="A31" s="16">
        <v>445</v>
      </c>
      <c r="B31" s="6">
        <v>3127</v>
      </c>
      <c r="C31" s="19"/>
      <c r="D31" s="20"/>
      <c r="E31" s="17" t="s">
        <v>9</v>
      </c>
      <c r="F31" s="21"/>
      <c r="G31" s="198"/>
      <c r="H31" s="22"/>
    </row>
    <row r="32" spans="1:8" ht="16.5" thickBot="1">
      <c r="A32" s="23"/>
      <c r="B32" s="24"/>
      <c r="C32" s="25">
        <v>5331</v>
      </c>
      <c r="D32" s="26" t="s">
        <v>31</v>
      </c>
      <c r="E32" s="27" t="str">
        <f>$E$11</f>
        <v>Výměna elektro</v>
      </c>
      <c r="F32" s="28"/>
      <c r="G32" s="199">
        <v>200</v>
      </c>
      <c r="H32" s="29"/>
    </row>
    <row r="33" spans="1:8" ht="30" customHeight="1">
      <c r="A33" s="16">
        <v>454</v>
      </c>
      <c r="B33" s="6">
        <v>3127</v>
      </c>
      <c r="C33" s="19"/>
      <c r="D33" s="20"/>
      <c r="E33" s="17" t="s">
        <v>32</v>
      </c>
      <c r="F33" s="21"/>
      <c r="G33" s="198"/>
      <c r="H33" s="22"/>
    </row>
    <row r="34" spans="1:8" ht="16.5" thickBot="1">
      <c r="A34" s="23"/>
      <c r="B34" s="24"/>
      <c r="C34" s="25">
        <v>5331</v>
      </c>
      <c r="D34" s="26" t="s">
        <v>33</v>
      </c>
      <c r="E34" s="27" t="str">
        <f>$E$11</f>
        <v>Výměna elektro</v>
      </c>
      <c r="F34" s="28"/>
      <c r="G34" s="199">
        <v>350</v>
      </c>
      <c r="H34" s="29"/>
    </row>
    <row r="35" spans="1:8" ht="34.5" customHeight="1">
      <c r="A35" s="16">
        <v>456</v>
      </c>
      <c r="B35" s="6">
        <v>3127</v>
      </c>
      <c r="C35" s="19"/>
      <c r="D35" s="20"/>
      <c r="E35" s="17" t="s">
        <v>34</v>
      </c>
      <c r="F35" s="21"/>
      <c r="G35" s="198"/>
      <c r="H35" s="22"/>
    </row>
    <row r="36" spans="1:8" ht="16.5" thickBot="1">
      <c r="A36" s="23"/>
      <c r="B36" s="24"/>
      <c r="C36" s="25">
        <v>6351</v>
      </c>
      <c r="D36" s="26" t="s">
        <v>35</v>
      </c>
      <c r="E36" s="27" t="str">
        <f>$E$13</f>
        <v>Reko elektro</v>
      </c>
      <c r="F36" s="28"/>
      <c r="G36" s="199">
        <v>1617</v>
      </c>
      <c r="H36" s="29"/>
    </row>
    <row r="37" spans="1:8" ht="30">
      <c r="A37" s="16">
        <v>458</v>
      </c>
      <c r="B37" s="6">
        <v>3127</v>
      </c>
      <c r="C37" s="19"/>
      <c r="D37" s="20"/>
      <c r="E37" s="17" t="s">
        <v>36</v>
      </c>
      <c r="F37" s="21"/>
      <c r="G37" s="198"/>
      <c r="H37" s="22"/>
    </row>
    <row r="38" spans="1:8" ht="16.5" thickBot="1">
      <c r="A38" s="23"/>
      <c r="B38" s="24"/>
      <c r="C38" s="25">
        <v>5331</v>
      </c>
      <c r="D38" s="26" t="s">
        <v>37</v>
      </c>
      <c r="E38" s="27" t="str">
        <f>$E$11</f>
        <v>Výměna elektro</v>
      </c>
      <c r="F38" s="28"/>
      <c r="G38" s="199">
        <v>70</v>
      </c>
      <c r="H38" s="29"/>
    </row>
    <row r="39" spans="1:8" ht="20.25" customHeight="1" thickBot="1">
      <c r="A39" s="4"/>
      <c r="B39" s="5"/>
      <c r="C39" s="37"/>
      <c r="D39" s="38"/>
      <c r="E39" s="13" t="s">
        <v>4</v>
      </c>
      <c r="F39" s="14"/>
      <c r="G39" s="201">
        <f>SUM(G10:G38)</f>
        <v>12000</v>
      </c>
      <c r="H39" s="15"/>
    </row>
    <row r="40" spans="3:4" ht="16.5" thickBot="1">
      <c r="C40" s="240">
        <v>6351</v>
      </c>
      <c r="D40" s="241">
        <f>G13+G15+G17+G19+G21+G25+G28+G36</f>
        <v>8266</v>
      </c>
    </row>
    <row r="41" spans="3:4" ht="16.5" thickBot="1">
      <c r="C41" s="72">
        <v>5331</v>
      </c>
      <c r="D41" s="242">
        <f>G11+G23+G27+G30+G32+G34+G38</f>
        <v>3734</v>
      </c>
    </row>
    <row r="42" ht="15.75" thickBot="1">
      <c r="D42" s="44"/>
    </row>
    <row r="43" spans="1:8" ht="30">
      <c r="A43" s="16">
        <v>301</v>
      </c>
      <c r="B43" s="81">
        <v>3121</v>
      </c>
      <c r="C43" s="82"/>
      <c r="D43" s="20"/>
      <c r="E43" s="83" t="s">
        <v>55</v>
      </c>
      <c r="F43" s="21"/>
      <c r="G43" s="202"/>
      <c r="H43" s="22"/>
    </row>
    <row r="44" spans="1:8" ht="15.75">
      <c r="A44" s="30"/>
      <c r="B44" s="84"/>
      <c r="C44" s="190">
        <v>5169</v>
      </c>
      <c r="D44" s="85" t="s">
        <v>56</v>
      </c>
      <c r="E44" s="86" t="s">
        <v>57</v>
      </c>
      <c r="F44" s="87"/>
      <c r="G44" s="203">
        <v>2817</v>
      </c>
      <c r="H44" s="88"/>
    </row>
    <row r="45" spans="1:8" ht="16.5" thickBot="1">
      <c r="A45" s="23"/>
      <c r="B45" s="89"/>
      <c r="C45" s="212">
        <v>5331</v>
      </c>
      <c r="D45" s="91" t="s">
        <v>58</v>
      </c>
      <c r="E45" s="92" t="s">
        <v>57</v>
      </c>
      <c r="F45" s="93">
        <v>484.19</v>
      </c>
      <c r="G45" s="204">
        <v>-484.19</v>
      </c>
      <c r="H45" s="29">
        <f>F45+G45</f>
        <v>0</v>
      </c>
    </row>
    <row r="46" spans="1:8" ht="15.75">
      <c r="A46" s="16">
        <v>338</v>
      </c>
      <c r="B46" s="81">
        <v>3121</v>
      </c>
      <c r="C46" s="213"/>
      <c r="D46" s="94"/>
      <c r="E46" s="95" t="s">
        <v>59</v>
      </c>
      <c r="F46" s="96"/>
      <c r="G46" s="205"/>
      <c r="H46" s="97"/>
    </row>
    <row r="47" spans="1:8" ht="15.75">
      <c r="A47" s="98"/>
      <c r="B47" s="99"/>
      <c r="C47" s="190">
        <v>6351</v>
      </c>
      <c r="D47" s="101" t="s">
        <v>60</v>
      </c>
      <c r="E47" s="102" t="s">
        <v>61</v>
      </c>
      <c r="F47" s="103">
        <v>3315</v>
      </c>
      <c r="G47" s="203">
        <v>-1800.04</v>
      </c>
      <c r="H47" s="103">
        <f>F47+G47</f>
        <v>1514.96</v>
      </c>
    </row>
    <row r="48" spans="1:8" ht="16.5" thickBot="1">
      <c r="A48" s="104"/>
      <c r="B48" s="105"/>
      <c r="C48" s="214">
        <v>6351</v>
      </c>
      <c r="D48" s="106" t="s">
        <v>62</v>
      </c>
      <c r="E48" s="107" t="s">
        <v>63</v>
      </c>
      <c r="F48" s="108">
        <v>300</v>
      </c>
      <c r="G48" s="206">
        <v>800</v>
      </c>
      <c r="H48" s="108">
        <f>F48+G48</f>
        <v>1100</v>
      </c>
    </row>
    <row r="49" spans="1:8" ht="15.75">
      <c r="A49" s="109">
        <v>368</v>
      </c>
      <c r="B49" s="110">
        <v>3121</v>
      </c>
      <c r="C49" s="215"/>
      <c r="D49" s="111"/>
      <c r="E49" s="112" t="s">
        <v>64</v>
      </c>
      <c r="F49" s="113"/>
      <c r="G49" s="207"/>
      <c r="H49" s="114"/>
    </row>
    <row r="50" spans="1:8" ht="15.75">
      <c r="A50" s="98"/>
      <c r="B50" s="99"/>
      <c r="C50" s="190">
        <v>5171</v>
      </c>
      <c r="D50" s="101" t="s">
        <v>65</v>
      </c>
      <c r="E50" s="102" t="s">
        <v>66</v>
      </c>
      <c r="F50" s="115">
        <v>4384</v>
      </c>
      <c r="G50" s="203">
        <v>-1700</v>
      </c>
      <c r="H50" s="103">
        <f>SUM(F50:G50)</f>
        <v>2684</v>
      </c>
    </row>
    <row r="51" spans="1:8" ht="16.5" thickBot="1">
      <c r="A51" s="116"/>
      <c r="B51" s="117"/>
      <c r="C51" s="216">
        <v>5169</v>
      </c>
      <c r="D51" s="118" t="s">
        <v>65</v>
      </c>
      <c r="E51" s="119" t="s">
        <v>66</v>
      </c>
      <c r="F51" s="120">
        <v>380</v>
      </c>
      <c r="G51" s="208">
        <v>-300</v>
      </c>
      <c r="H51" s="114">
        <f>SUM(F51:G51)</f>
        <v>80</v>
      </c>
    </row>
    <row r="52" spans="1:8" ht="30">
      <c r="A52" s="121">
        <v>371</v>
      </c>
      <c r="B52" s="122">
        <v>3122</v>
      </c>
      <c r="C52" s="217"/>
      <c r="D52" s="123"/>
      <c r="E52" s="124" t="s">
        <v>67</v>
      </c>
      <c r="F52" s="21"/>
      <c r="G52" s="209"/>
      <c r="H52" s="125"/>
    </row>
    <row r="53" spans="1:8" ht="15.75">
      <c r="A53" s="126"/>
      <c r="B53" s="127"/>
      <c r="C53" s="128">
        <v>6351</v>
      </c>
      <c r="D53" s="129" t="s">
        <v>68</v>
      </c>
      <c r="E53" s="130" t="s">
        <v>69</v>
      </c>
      <c r="F53" s="103">
        <v>3500</v>
      </c>
      <c r="G53" s="203">
        <v>277</v>
      </c>
      <c r="H53" s="103">
        <f>F53+G53</f>
        <v>3777</v>
      </c>
    </row>
    <row r="54" spans="1:8" ht="16.5" thickBot="1">
      <c r="A54" s="256"/>
      <c r="B54" s="257"/>
      <c r="C54" s="258">
        <v>5331</v>
      </c>
      <c r="D54" s="259" t="s">
        <v>68</v>
      </c>
      <c r="E54" s="260" t="s">
        <v>69</v>
      </c>
      <c r="F54" s="261"/>
      <c r="G54" s="206">
        <v>23</v>
      </c>
      <c r="H54" s="262">
        <f>F54+G54</f>
        <v>23</v>
      </c>
    </row>
    <row r="55" spans="1:8" ht="44.25">
      <c r="A55" s="131">
        <v>395</v>
      </c>
      <c r="B55" s="81">
        <v>3122</v>
      </c>
      <c r="C55" s="132"/>
      <c r="D55" s="94"/>
      <c r="E55" s="95" t="s">
        <v>70</v>
      </c>
      <c r="F55" s="21"/>
      <c r="G55" s="209"/>
      <c r="H55" s="125"/>
    </row>
    <row r="56" spans="1:8" ht="16.5" thickBot="1">
      <c r="A56" s="104"/>
      <c r="B56" s="253"/>
      <c r="C56" s="153">
        <v>6351</v>
      </c>
      <c r="D56" s="254" t="s">
        <v>71</v>
      </c>
      <c r="E56" s="255" t="s">
        <v>72</v>
      </c>
      <c r="F56" s="108">
        <v>2059</v>
      </c>
      <c r="G56" s="206">
        <v>1000</v>
      </c>
      <c r="H56" s="108">
        <f>F56+G56</f>
        <v>3059</v>
      </c>
    </row>
    <row r="57" spans="1:8" ht="30">
      <c r="A57" s="131">
        <v>400</v>
      </c>
      <c r="B57" s="81">
        <v>3127</v>
      </c>
      <c r="C57" s="134"/>
      <c r="D57" s="135"/>
      <c r="E57" s="136" t="s">
        <v>73</v>
      </c>
      <c r="F57" s="21"/>
      <c r="G57" s="209"/>
      <c r="H57" s="125"/>
    </row>
    <row r="58" spans="1:8" ht="28.5">
      <c r="A58" s="137"/>
      <c r="B58" s="138"/>
      <c r="C58" s="128">
        <v>6351</v>
      </c>
      <c r="D58" s="139" t="s">
        <v>74</v>
      </c>
      <c r="E58" s="140" t="s">
        <v>75</v>
      </c>
      <c r="F58" s="103">
        <v>280</v>
      </c>
      <c r="G58" s="203">
        <v>-150</v>
      </c>
      <c r="H58" s="34">
        <f aca="true" t="shared" si="0" ref="H58:H69">F58+G58</f>
        <v>130</v>
      </c>
    </row>
    <row r="59" spans="1:8" ht="29.25" thickBot="1">
      <c r="A59" s="137"/>
      <c r="B59" s="138"/>
      <c r="C59" s="128">
        <v>6351</v>
      </c>
      <c r="D59" s="139" t="s">
        <v>76</v>
      </c>
      <c r="E59" s="140" t="s">
        <v>77</v>
      </c>
      <c r="F59" s="93">
        <v>4385</v>
      </c>
      <c r="G59" s="204">
        <v>480</v>
      </c>
      <c r="H59" s="103">
        <f t="shared" si="0"/>
        <v>4865</v>
      </c>
    </row>
    <row r="60" spans="1:8" ht="29.25">
      <c r="A60" s="131">
        <v>401</v>
      </c>
      <c r="B60" s="81">
        <v>3124</v>
      </c>
      <c r="C60" s="141"/>
      <c r="D60" s="142"/>
      <c r="E60" s="95" t="s">
        <v>78</v>
      </c>
      <c r="F60" s="21"/>
      <c r="G60" s="209"/>
      <c r="H60" s="143"/>
    </row>
    <row r="61" spans="1:8" ht="16.5" thickBot="1">
      <c r="A61" s="144"/>
      <c r="B61" s="145"/>
      <c r="C61" s="146">
        <v>6351</v>
      </c>
      <c r="D61" s="147" t="s">
        <v>79</v>
      </c>
      <c r="E61" s="148" t="s">
        <v>80</v>
      </c>
      <c r="F61" s="149">
        <v>13200</v>
      </c>
      <c r="G61" s="208">
        <v>-1831.77</v>
      </c>
      <c r="H61" s="103">
        <f t="shared" si="0"/>
        <v>11368.23</v>
      </c>
    </row>
    <row r="62" spans="1:8" ht="36.75" customHeight="1">
      <c r="A62" s="131">
        <v>415</v>
      </c>
      <c r="B62" s="150">
        <v>3122</v>
      </c>
      <c r="C62" s="94"/>
      <c r="D62" s="94"/>
      <c r="E62" s="95" t="s">
        <v>81</v>
      </c>
      <c r="F62" s="151"/>
      <c r="G62" s="209"/>
      <c r="H62" s="143"/>
    </row>
    <row r="63" spans="1:8" ht="16.5" thickBot="1">
      <c r="A63" s="23"/>
      <c r="B63" s="152"/>
      <c r="C63" s="90">
        <v>5331</v>
      </c>
      <c r="D63" s="153" t="s">
        <v>82</v>
      </c>
      <c r="E63" s="154" t="s">
        <v>83</v>
      </c>
      <c r="F63" s="155">
        <v>200</v>
      </c>
      <c r="G63" s="204">
        <v>3500</v>
      </c>
      <c r="H63" s="103">
        <f t="shared" si="0"/>
        <v>3700</v>
      </c>
    </row>
    <row r="64" spans="1:8" ht="18" customHeight="1">
      <c r="A64" s="131">
        <v>419</v>
      </c>
      <c r="B64" s="81">
        <v>3127</v>
      </c>
      <c r="C64" s="135"/>
      <c r="D64" s="156"/>
      <c r="E64" s="136" t="s">
        <v>8</v>
      </c>
      <c r="F64" s="157"/>
      <c r="G64" s="207"/>
      <c r="H64" s="158"/>
    </row>
    <row r="65" spans="1:8" ht="18" customHeight="1" thickBot="1">
      <c r="A65" s="159"/>
      <c r="B65" s="160"/>
      <c r="C65" s="128">
        <v>6351</v>
      </c>
      <c r="D65" s="101" t="s">
        <v>84</v>
      </c>
      <c r="E65" s="161" t="s">
        <v>85</v>
      </c>
      <c r="F65" s="162">
        <v>3545</v>
      </c>
      <c r="G65" s="208">
        <v>-3000</v>
      </c>
      <c r="H65" s="34">
        <f t="shared" si="0"/>
        <v>545</v>
      </c>
    </row>
    <row r="66" spans="1:8" ht="30">
      <c r="A66" s="131">
        <v>431</v>
      </c>
      <c r="B66" s="81">
        <v>3114</v>
      </c>
      <c r="C66" s="163"/>
      <c r="D66" s="156"/>
      <c r="E66" s="136" t="s">
        <v>86</v>
      </c>
      <c r="F66" s="151"/>
      <c r="G66" s="209"/>
      <c r="H66" s="143"/>
    </row>
    <row r="67" spans="1:8" ht="16.5" thickBot="1">
      <c r="A67" s="164"/>
      <c r="B67" s="165"/>
      <c r="C67" s="128">
        <v>6351</v>
      </c>
      <c r="D67" s="118" t="s">
        <v>87</v>
      </c>
      <c r="E67" s="161" t="s">
        <v>88</v>
      </c>
      <c r="F67" s="155">
        <v>3170</v>
      </c>
      <c r="G67" s="204">
        <v>-914</v>
      </c>
      <c r="H67" s="103">
        <f t="shared" si="0"/>
        <v>2256</v>
      </c>
    </row>
    <row r="68" spans="1:8" ht="30">
      <c r="A68" s="131">
        <v>454</v>
      </c>
      <c r="B68" s="81">
        <v>3127</v>
      </c>
      <c r="C68" s="166"/>
      <c r="D68" s="189"/>
      <c r="E68" s="136" t="s">
        <v>32</v>
      </c>
      <c r="F68" s="151"/>
      <c r="G68" s="210"/>
      <c r="H68" s="143"/>
    </row>
    <row r="69" spans="1:8" ht="16.5" thickBot="1">
      <c r="A69" s="167"/>
      <c r="B69" s="168"/>
      <c r="C69" s="52">
        <v>5331</v>
      </c>
      <c r="D69" s="190" t="s">
        <v>89</v>
      </c>
      <c r="E69" s="169" t="s">
        <v>90</v>
      </c>
      <c r="F69" s="155"/>
      <c r="G69" s="206">
        <v>3500</v>
      </c>
      <c r="H69" s="103">
        <f t="shared" si="0"/>
        <v>3500</v>
      </c>
    </row>
    <row r="70" spans="1:8" ht="30">
      <c r="A70" s="16">
        <v>458</v>
      </c>
      <c r="B70" s="81">
        <v>3127</v>
      </c>
      <c r="C70" s="170"/>
      <c r="D70" s="191"/>
      <c r="E70" s="171" t="s">
        <v>91</v>
      </c>
      <c r="F70" s="151"/>
      <c r="G70" s="209"/>
      <c r="H70" s="143"/>
    </row>
    <row r="71" spans="1:8" ht="16.5" thickBot="1">
      <c r="A71" s="172"/>
      <c r="B71" s="84"/>
      <c r="C71" s="133">
        <v>6351</v>
      </c>
      <c r="D71" s="190" t="s">
        <v>92</v>
      </c>
      <c r="E71" s="173" t="s">
        <v>93</v>
      </c>
      <c r="F71" s="155"/>
      <c r="G71" s="204">
        <v>600</v>
      </c>
      <c r="H71" s="174">
        <v>600</v>
      </c>
    </row>
    <row r="72" spans="1:8" ht="30">
      <c r="A72" s="16">
        <v>460</v>
      </c>
      <c r="B72" s="81">
        <v>3127</v>
      </c>
      <c r="C72" s="60"/>
      <c r="D72" s="175"/>
      <c r="E72" s="136" t="s">
        <v>94</v>
      </c>
      <c r="F72" s="151"/>
      <c r="G72" s="209"/>
      <c r="H72" s="143"/>
    </row>
    <row r="73" spans="1:8" ht="28.5">
      <c r="A73" s="30"/>
      <c r="B73" s="176"/>
      <c r="C73" s="190">
        <v>6121</v>
      </c>
      <c r="D73" s="100" t="s">
        <v>95</v>
      </c>
      <c r="E73" s="54" t="s">
        <v>96</v>
      </c>
      <c r="F73" s="157"/>
      <c r="G73" s="207">
        <v>-1000</v>
      </c>
      <c r="H73" s="158"/>
    </row>
    <row r="74" spans="1:8" ht="16.5" thickBot="1">
      <c r="A74" s="177"/>
      <c r="B74" s="178"/>
      <c r="C74" s="190">
        <v>6121</v>
      </c>
      <c r="D74" s="100" t="s">
        <v>95</v>
      </c>
      <c r="E74" s="54" t="s">
        <v>97</v>
      </c>
      <c r="F74" s="155"/>
      <c r="G74" s="204">
        <v>1000</v>
      </c>
      <c r="H74" s="174"/>
    </row>
    <row r="75" spans="1:8" ht="20.25" customHeight="1" thickBot="1">
      <c r="A75" s="179"/>
      <c r="B75" s="180"/>
      <c r="C75" s="218"/>
      <c r="D75" s="181"/>
      <c r="E75" s="13" t="s">
        <v>4</v>
      </c>
      <c r="F75" s="14"/>
      <c r="G75" s="211">
        <f>SUM(G44:G74)</f>
        <v>2817</v>
      </c>
      <c r="H75" s="15"/>
    </row>
    <row r="76" spans="1:8" ht="16.5" thickBot="1">
      <c r="A76" s="182"/>
      <c r="B76" s="183"/>
      <c r="C76" s="240">
        <v>6351</v>
      </c>
      <c r="D76" s="241">
        <f>G47+G48+G53+G56+G58+G59+G61+G65+G67+G71</f>
        <v>-4538.8099999999995</v>
      </c>
      <c r="E76" s="184"/>
      <c r="F76" s="185"/>
      <c r="G76" s="11"/>
      <c r="H76" s="45"/>
    </row>
    <row r="77" spans="1:8" ht="16.5" thickBot="1">
      <c r="A77" s="182"/>
      <c r="B77" s="183"/>
      <c r="C77" s="72">
        <v>5169</v>
      </c>
      <c r="D77" s="242">
        <f>G44+G51</f>
        <v>2517</v>
      </c>
      <c r="E77" s="184"/>
      <c r="F77" s="185"/>
      <c r="G77" s="11"/>
      <c r="H77" s="45"/>
    </row>
    <row r="78" spans="1:8" ht="16.5" thickBot="1">
      <c r="A78" s="182"/>
      <c r="B78" s="183"/>
      <c r="C78" s="240">
        <v>5171</v>
      </c>
      <c r="D78" s="241">
        <f>G50</f>
        <v>-1700</v>
      </c>
      <c r="E78" s="184"/>
      <c r="F78" s="185"/>
      <c r="G78" s="11"/>
      <c r="H78" s="45"/>
    </row>
    <row r="79" spans="1:8" ht="16.5" thickBot="1">
      <c r="A79" s="182"/>
      <c r="B79" s="183"/>
      <c r="C79" s="72">
        <v>5331</v>
      </c>
      <c r="D79" s="242">
        <f>G45+G54+G63+G69</f>
        <v>6538.8099999999995</v>
      </c>
      <c r="E79" s="184"/>
      <c r="F79" s="185"/>
      <c r="G79" s="186"/>
      <c r="H79" s="45"/>
    </row>
    <row r="81" spans="1:8" ht="16.5" thickBot="1">
      <c r="A81" s="46" t="s">
        <v>39</v>
      </c>
      <c r="B81" s="46"/>
      <c r="C81" s="47"/>
      <c r="D81" s="48"/>
      <c r="E81"/>
      <c r="F81" s="8"/>
      <c r="G81" s="11"/>
      <c r="H81" s="45"/>
    </row>
    <row r="82" spans="1:8" ht="15.75">
      <c r="A82" s="265">
        <v>95</v>
      </c>
      <c r="B82" s="266">
        <v>3522</v>
      </c>
      <c r="C82" s="55"/>
      <c r="D82" s="56"/>
      <c r="E82" s="49" t="s">
        <v>40</v>
      </c>
      <c r="F82" s="50"/>
      <c r="G82" s="245"/>
      <c r="H82" s="51"/>
    </row>
    <row r="83" spans="1:8" ht="15.75">
      <c r="A83" s="267"/>
      <c r="B83" s="268">
        <v>3469</v>
      </c>
      <c r="C83" s="244">
        <v>6121</v>
      </c>
      <c r="D83" s="273" t="s">
        <v>41</v>
      </c>
      <c r="E83" s="219" t="s">
        <v>42</v>
      </c>
      <c r="F83" s="58"/>
      <c r="G83" s="246">
        <v>350</v>
      </c>
      <c r="H83" s="59"/>
    </row>
    <row r="84" spans="1:8" ht="16.5" thickBot="1">
      <c r="A84" s="269"/>
      <c r="B84" s="270">
        <v>3470</v>
      </c>
      <c r="C84" s="220">
        <v>6121</v>
      </c>
      <c r="D84" s="279" t="s">
        <v>43</v>
      </c>
      <c r="E84" s="221" t="s">
        <v>44</v>
      </c>
      <c r="F84" s="57"/>
      <c r="G84" s="247">
        <v>350</v>
      </c>
      <c r="H84" s="61"/>
    </row>
    <row r="85" spans="1:8" ht="21.75" customHeight="1" thickBot="1">
      <c r="A85" s="271"/>
      <c r="B85" s="274"/>
      <c r="C85" s="218"/>
      <c r="D85" s="223"/>
      <c r="E85" s="224" t="s">
        <v>4</v>
      </c>
      <c r="F85" s="14"/>
      <c r="G85" s="211">
        <f>SUM(G82:G84)</f>
        <v>700</v>
      </c>
      <c r="H85" s="15"/>
    </row>
    <row r="86" spans="1:5" ht="16.5" thickBot="1">
      <c r="A86" s="275"/>
      <c r="B86" s="276"/>
      <c r="C86" s="72">
        <v>6121</v>
      </c>
      <c r="D86" s="242">
        <f>G83+G84</f>
        <v>700</v>
      </c>
      <c r="E86" s="225"/>
    </row>
    <row r="87" spans="1:5" ht="8.25" customHeight="1" thickBot="1">
      <c r="A87" s="275"/>
      <c r="B87" s="276"/>
      <c r="C87" s="225"/>
      <c r="D87" s="225"/>
      <c r="E87" s="225"/>
    </row>
    <row r="88" spans="1:8" ht="15.75">
      <c r="A88" s="265">
        <v>507</v>
      </c>
      <c r="B88" s="272">
        <v>3526</v>
      </c>
      <c r="C88" s="226"/>
      <c r="D88" s="227"/>
      <c r="E88" s="228" t="s">
        <v>98</v>
      </c>
      <c r="F88" s="51"/>
      <c r="G88" s="248"/>
      <c r="H88" s="51"/>
    </row>
    <row r="89" spans="1:8" ht="18" customHeight="1" thickBot="1">
      <c r="A89" s="277"/>
      <c r="B89" s="263">
        <v>3471</v>
      </c>
      <c r="C89" s="229">
        <v>6121</v>
      </c>
      <c r="D89" s="188" t="s">
        <v>103</v>
      </c>
      <c r="E89" s="230" t="s">
        <v>99</v>
      </c>
      <c r="F89" s="53"/>
      <c r="G89" s="249">
        <v>60000</v>
      </c>
      <c r="H89" s="53"/>
    </row>
    <row r="90" spans="1:8" ht="31.5">
      <c r="A90" s="265">
        <v>509</v>
      </c>
      <c r="B90" s="272">
        <v>3524</v>
      </c>
      <c r="C90" s="226"/>
      <c r="D90" s="280"/>
      <c r="E90" s="228" t="s">
        <v>45</v>
      </c>
      <c r="F90" s="50"/>
      <c r="G90" s="248"/>
      <c r="H90" s="51"/>
    </row>
    <row r="91" spans="1:8" ht="18" customHeight="1" thickBot="1">
      <c r="A91" s="267"/>
      <c r="B91" s="264">
        <v>3372</v>
      </c>
      <c r="C91" s="231">
        <v>6121</v>
      </c>
      <c r="D91" s="190" t="s">
        <v>46</v>
      </c>
      <c r="E91" s="232" t="s">
        <v>47</v>
      </c>
      <c r="F91" s="53">
        <v>2148</v>
      </c>
      <c r="G91" s="249">
        <v>3000</v>
      </c>
      <c r="H91" s="53">
        <f>SUM(F91:G91)</f>
        <v>5148</v>
      </c>
    </row>
    <row r="92" spans="1:8" ht="22.5" customHeight="1">
      <c r="A92" s="265">
        <v>514</v>
      </c>
      <c r="B92" s="272">
        <v>3539</v>
      </c>
      <c r="C92" s="233"/>
      <c r="D92" s="281"/>
      <c r="E92" s="234" t="s">
        <v>48</v>
      </c>
      <c r="F92" s="51"/>
      <c r="G92" s="248"/>
      <c r="H92" s="51"/>
    </row>
    <row r="93" spans="1:8" ht="18" customHeight="1" thickBot="1">
      <c r="A93" s="269"/>
      <c r="B93" s="278">
        <v>3465</v>
      </c>
      <c r="C93" s="235">
        <v>6121</v>
      </c>
      <c r="D93" s="188" t="s">
        <v>49</v>
      </c>
      <c r="E93" s="232" t="s">
        <v>50</v>
      </c>
      <c r="F93" s="53"/>
      <c r="G93" s="249">
        <v>20000</v>
      </c>
      <c r="H93" s="53"/>
    </row>
    <row r="94" spans="1:8" ht="20.25" customHeight="1" thickBot="1">
      <c r="A94" s="179"/>
      <c r="B94" s="222"/>
      <c r="C94" s="218"/>
      <c r="D94" s="223"/>
      <c r="E94" s="224" t="s">
        <v>4</v>
      </c>
      <c r="F94" s="14"/>
      <c r="G94" s="211">
        <f>SUM(G88:G93)</f>
        <v>83000</v>
      </c>
      <c r="H94" s="15"/>
    </row>
    <row r="95" spans="3:4" ht="16.5" thickBot="1">
      <c r="C95" s="72">
        <v>6121</v>
      </c>
      <c r="D95" s="242">
        <f>G89+G91+G93</f>
        <v>83000</v>
      </c>
    </row>
    <row r="97" spans="1:8" ht="16.5" thickBot="1">
      <c r="A97" s="9" t="s">
        <v>51</v>
      </c>
      <c r="B97" s="9"/>
      <c r="C97" s="10"/>
      <c r="D97" s="10"/>
      <c r="E97"/>
      <c r="F97" s="62"/>
      <c r="G97" s="62"/>
      <c r="H97" s="62"/>
    </row>
    <row r="98" spans="1:8" ht="15.75">
      <c r="A98" s="75"/>
      <c r="B98" s="76">
        <v>6409</v>
      </c>
      <c r="C98" s="77">
        <v>6901</v>
      </c>
      <c r="D98" s="78"/>
      <c r="E98" s="79" t="s">
        <v>53</v>
      </c>
      <c r="F98" s="80">
        <v>2500</v>
      </c>
      <c r="G98" s="250">
        <v>200</v>
      </c>
      <c r="H98" s="80">
        <f>SUM(F98:G98)</f>
        <v>2700</v>
      </c>
    </row>
    <row r="99" spans="1:8" ht="16.5" thickBot="1">
      <c r="A99" s="69"/>
      <c r="B99" s="70">
        <v>6409</v>
      </c>
      <c r="C99" s="71">
        <v>5901</v>
      </c>
      <c r="D99" s="72"/>
      <c r="E99" s="73" t="s">
        <v>52</v>
      </c>
      <c r="F99" s="74">
        <v>6453.81</v>
      </c>
      <c r="G99" s="251">
        <v>-2900</v>
      </c>
      <c r="H99" s="74">
        <f>SUM(F99:G99)</f>
        <v>3553.8100000000004</v>
      </c>
    </row>
    <row r="100" spans="1:8" ht="16.5" thickBot="1">
      <c r="A100" s="64"/>
      <c r="B100" s="65"/>
      <c r="C100" s="66"/>
      <c r="D100" s="67"/>
      <c r="E100" s="68" t="s">
        <v>54</v>
      </c>
      <c r="F100" s="63">
        <f>SUM(F98:F99)</f>
        <v>8953.810000000001</v>
      </c>
      <c r="G100" s="252">
        <f>SUM(G98:G99)</f>
        <v>-2700</v>
      </c>
      <c r="H100" s="63">
        <f>SUM(H98:H99)</f>
        <v>6253.81</v>
      </c>
    </row>
  </sheetData>
  <sheetProtection/>
  <mergeCells count="1">
    <mergeCell ref="D27:D28"/>
  </mergeCells>
  <printOptions horizontalCentered="1"/>
  <pageMargins left="0.1968503937007874" right="0.1968503937007874" top="0.5905511811023623" bottom="0.5905511811023623" header="0.4724409448818898" footer="0.4724409448818898"/>
  <pageSetup horizontalDpi="600" verticalDpi="600" orientation="portrait" paperSize="9" scale="70" r:id="rId1"/>
  <headerFooter alignWithMargins="0">
    <oddFooter>&amp;C&amp;P</oddFooter>
  </headerFooter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 KHK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jiri.brandejs</dc:creator>
  <cp:keywords/>
  <dc:description/>
  <cp:lastModifiedBy>Volfová Hana Ing.</cp:lastModifiedBy>
  <cp:lastPrinted>2023-11-02T08:44:07Z</cp:lastPrinted>
  <dcterms:created xsi:type="dcterms:W3CDTF">2014-05-28T12:47:48Z</dcterms:created>
  <dcterms:modified xsi:type="dcterms:W3CDTF">2023-11-02T08:48:52Z</dcterms:modified>
  <cp:category/>
  <cp:version/>
  <cp:contentType/>
  <cp:contentStatus/>
</cp:coreProperties>
</file>