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95" windowHeight="8205" activeTab="0"/>
  </bookViews>
  <sheets>
    <sheet name="4.ZR" sheetId="1" r:id="rId1"/>
    <sheet name="List2" sheetId="2" r:id="rId2"/>
    <sheet name="List3" sheetId="3" r:id="rId3"/>
  </sheets>
  <definedNames>
    <definedName name="_xlnm.Print_Titles" localSheetId="0">'4.ZR'!$4:$6</definedName>
  </definedNames>
  <calcPr fullCalcOnLoad="1"/>
</workbook>
</file>

<file path=xl/sharedStrings.xml><?xml version="1.0" encoding="utf-8"?>
<sst xmlns="http://schemas.openxmlformats.org/spreadsheetml/2006/main" count="386" uniqueCount="248">
  <si>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</si>
  <si>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</si>
  <si>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</si>
  <si>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</si>
  <si>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</si>
  <si>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</si>
  <si>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</si>
  <si>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</si>
  <si>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</si>
  <si>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</si>
  <si>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</si>
  <si>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SOŠ a SOU,Třebechovice pod Orebem,Heldovo nám.231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</si>
  <si>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</si>
  <si>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</si>
  <si>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</si>
  <si>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</si>
  <si>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</si>
  <si>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SOU spol.stravování,Teplice nad Metují,Střmenské Podhradí 218</t>
  </si>
  <si>
    <t>Pedagogicko-psychologická poradna,Náchod,Raisova 1816</t>
  </si>
  <si>
    <t>Gymnázium F.M.Pelcla,Rychnov n.Kněžnou,Hrdinů odboje 36</t>
  </si>
  <si>
    <t>Gymnázium,Dobruška,Pulická 779</t>
  </si>
  <si>
    <t>Masarykova obch.akademie,Jičín,17.listopadu 220</t>
  </si>
  <si>
    <t>VOŠ rozvoje venkova a SZeŠ,Hořice,Riegrova 1403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</si>
  <si>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</si>
  <si>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</si>
  <si>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</si>
  <si>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</si>
  <si>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</si>
  <si>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SOŠ a SOU,Vrchlabí,Krkonošská 265</t>
  </si>
  <si>
    <t>Školní polesí,Trutnov,K Bělidlu 478</t>
  </si>
  <si>
    <t>SOU,Lázně Bělohrad,Zámecká 478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</si>
  <si>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</si>
  <si>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</si>
  <si>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</si>
  <si>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SOŠ veterinární,HK-Kukleny,Pražská 68</t>
  </si>
  <si>
    <t>Gymnázium a SOŠ,Hostinné,Horská 309</t>
  </si>
  <si>
    <t>Odborné učiliště a Praktická škola,Hostinné,Mládežnická 329</t>
  </si>
  <si>
    <t>Ústav sociální péče pro tělesně postižené v Hořicích v P.</t>
  </si>
  <si>
    <t>§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</si>
  <si>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</si>
  <si>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</si>
  <si>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</si>
  <si>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</si>
  <si>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</si>
  <si>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</si>
  <si>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</si>
  <si>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</si>
  <si>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</si>
  <si>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</si>
  <si>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</si>
  <si>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</si>
  <si>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</si>
  <si>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</si>
  <si>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</si>
  <si>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</si>
  <si>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</si>
  <si>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</si>
  <si>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</si>
  <si>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</si>
  <si>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</si>
  <si>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</si>
  <si>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</si>
  <si>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</si>
  <si>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</si>
  <si>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</si>
  <si>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</si>
  <si>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</si>
  <si>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</si>
  <si>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</si>
  <si>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</si>
  <si>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</si>
  <si>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</si>
  <si>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VOŠ, SOŠ a SOU,Kostelec nad Orlicí,Komenského 873</t>
  </si>
  <si>
    <t>Gymnázium a SOŠ,Jaroměř,Lužická 423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</si>
  <si>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</si>
  <si>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</si>
  <si>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</si>
  <si>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</si>
  <si>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</si>
  <si>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</si>
  <si>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</si>
  <si>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</si>
  <si>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</si>
  <si>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</si>
  <si>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Centrum evropského projektování, Hradec Králové</t>
  </si>
  <si>
    <t>Domov důchodců a ÚSP Česká Skalice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</si>
  <si>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</si>
  <si>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</si>
  <si>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</si>
  <si>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</si>
  <si>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</si>
  <si>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</si>
  <si>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</si>
  <si>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</si>
  <si>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</si>
  <si>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</si>
  <si>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Gymnázium a SOŠ,Hořice,Husova 1414 </t>
  </si>
  <si>
    <t>SOŠ a SOU, Nový  Bydžov, Dr. M.Tyrše 112</t>
  </si>
  <si>
    <t>Školní jídelna, HK, Hradecká 1219</t>
  </si>
  <si>
    <t>SOU obchodu a řemesel, Rychnov nad Kněžnou, Javornická 1501</t>
  </si>
  <si>
    <t>Pedagogicko-psychologická poradna,Trutnov,Horská 5</t>
  </si>
  <si>
    <t>ZŠ a MŠ při ozdravovně,Špindlerův Mlýn, Bedřichov 49</t>
  </si>
  <si>
    <t>Ústav sociální péče Hajnice - barevné domky</t>
  </si>
  <si>
    <t>ÚSP pro mentálně postiženou mládež a dospělé občany Skřivany</t>
  </si>
  <si>
    <t>Obchodní akademie a Jaz.šk.s právem st.jaz.zk., HK, ČSA 274</t>
  </si>
  <si>
    <t>SOŠ veřejnosprávní a sociální, Stěžery, Lipová 56</t>
  </si>
  <si>
    <t>VOŠ zdravotnická a SZŠ, HK , Komenského 234</t>
  </si>
  <si>
    <t>Stř.uměleckoprůmyslová škola hudebních nástrojů a nábytku, HK</t>
  </si>
  <si>
    <t>Odborné učiliště, HK, 17.listopadu 1212</t>
  </si>
  <si>
    <t>Speciální základní škola a Praktická škola, HK,  Hradecká 1231</t>
  </si>
  <si>
    <t xml:space="preserve">SŠ, ZŠ a MŠ,HK,Štefánikova 549 </t>
  </si>
  <si>
    <t>Dětský domov a ŠJ, Nechanice,Hrádecká 267</t>
  </si>
  <si>
    <t>ZŠ praktická,Chlumec nad Cidl.,Smetanova 123</t>
  </si>
  <si>
    <t>ZŠ,Nový Bydžov,F.Palackého 1240</t>
  </si>
  <si>
    <t>ZŠ,Smiřice,Palackého 205</t>
  </si>
  <si>
    <t>ZŠ a MŠ při FN, HK,Sokolská tř. 581</t>
  </si>
  <si>
    <t>KVÍTEK-MŠ logopedická, HK, Brněnská 268</t>
  </si>
  <si>
    <t>SLUNEČNICE - MŠ speciální,HK,Markovická 621</t>
  </si>
  <si>
    <t>LENTILKA - MŠ pro zrakově postižené děti, HK, Šimkova 879</t>
  </si>
  <si>
    <t>Domov mládeže,internát a ŠJ, HK,  Vocelova 1469/5</t>
  </si>
  <si>
    <t>VOŠ st.a SPŠ stavební arch.Jana Letzela,Náchod,Pražská 931</t>
  </si>
  <si>
    <t>SŠ propagační tvorby a polygrafie,Velké Poříčí,Náchodská 285</t>
  </si>
  <si>
    <t>SŠ, Nové Město n.Met., Husovo nám.1218</t>
  </si>
  <si>
    <t>ZŠ speciální,Jaroměř,Palackého 142</t>
  </si>
  <si>
    <t>ZŠ lopedická a MŠ logopedická,Hořičky 66</t>
  </si>
  <si>
    <t>Dětský domov,MŠ a ŠJ,Broumov,tř.Masarykova 246</t>
  </si>
  <si>
    <t>Škol.zař.pro další vzd.ped.prac.KHK, HK</t>
  </si>
  <si>
    <t>SPŠ,Hronov,Hostovského 910</t>
  </si>
  <si>
    <t>SOŠ oděv.a SOU krejčovské,Červ.Kostelec,17.listopadu 1197</t>
  </si>
  <si>
    <t>ZŠ,Broumov,Kladská 164</t>
  </si>
  <si>
    <t>Speciální základní škola,Červený Kostelec,Manž.Burdychových 302</t>
  </si>
  <si>
    <t>ZŠ,Jaroměř,Komenského 9</t>
  </si>
  <si>
    <t>ZŠ,Nové Město nad Metují,Rašínova 313</t>
  </si>
  <si>
    <t>Domov mládeže a ŠJ,Rychnov nad Kněžnou,Javornická 1209</t>
  </si>
  <si>
    <t>Dětský domov a ŠJ,Potštejn,Českých bratří 141</t>
  </si>
  <si>
    <t>Dětský domov a ŠJ,Sedloňov 153</t>
  </si>
  <si>
    <t>ZŠ,Rychnov nad Kněžnou,Kolowratská 485</t>
  </si>
  <si>
    <t>Gymnázium a SOŠ pedagogická,Nová Paka,Kumburská 740</t>
  </si>
  <si>
    <t>VOŠ a SPŠ,Jičín,Pod Koželuhy 100</t>
  </si>
  <si>
    <t>SPŠ kamenická a sochařská,Hořice,Husova 675</t>
  </si>
  <si>
    <t>Střední škola zahradnická,Kopidlno,Hilmarovo náměstí 1</t>
  </si>
  <si>
    <t>Obchodní akademie,Hořice,Šalounova 919</t>
  </si>
  <si>
    <t>SŠ gastronomie a služeb,Nová Paka,Masarykovo nám.2</t>
  </si>
  <si>
    <t>Odborné učiliště a Praktická škola,Hořice,Havlíčkova 54</t>
  </si>
  <si>
    <t>ZŠ při dětské láz.léčebně,Lázně Bělohrad,Lázeňská 146</t>
  </si>
  <si>
    <t>VOŠ lesnická a Střední lesnická škola,Trutnov,Lesnická  9</t>
  </si>
  <si>
    <t>SPŠ,Trutnov,Školní 101</t>
  </si>
  <si>
    <t>SOU,Malé Svatoňovice,17.listopadu 177</t>
  </si>
  <si>
    <t>MŠ speciální,Trutnov,Na Struze 124</t>
  </si>
  <si>
    <t>ZŠ a PrŠ,Dvůr Králové nad Labem,Přemyslova 479</t>
  </si>
  <si>
    <t>Dětský domov a ŠJ,Vrchlabí,Žižkova 497</t>
  </si>
  <si>
    <t xml:space="preserve">Dětský domov, ZŠ a ŠJ,Dolní Lánov 240 </t>
  </si>
  <si>
    <t>ZŠ,Hostinné,Sluneční 377</t>
  </si>
  <si>
    <t>Speciální základní škola,Úpice,Nábřeží pplk.A.Bunzla 660</t>
  </si>
  <si>
    <t>Speciální základní škola,Trutnov,Horská 160</t>
  </si>
  <si>
    <t>ZŠ a MŠ,Vrchlabí,Krkonošská 230</t>
  </si>
  <si>
    <t>ZŠ a MŠ při léč.zrak.vad,Dvůr Kr.nad L.,Sladkovského 840</t>
  </si>
  <si>
    <t>ZŠ a MŠ při dětské láz.léčebně Vesna,Janské Lázně</t>
  </si>
  <si>
    <t>ZŠ při ozdravovně,Pec pod Sněžkou,Belveder 223</t>
  </si>
  <si>
    <t>ZŠ a MŠ při nemocnici,Trutnov,Gorkého 77</t>
  </si>
  <si>
    <t>SŠ lesn.a zemědělská,Svoboda n.Úpou,Horská 134</t>
  </si>
  <si>
    <t>SŠ technická a řemeslná,Hlušice 1</t>
  </si>
  <si>
    <t>SŠ potravinářská,Smiřice,Gen.Govorova 110</t>
  </si>
  <si>
    <t>SŠ řemeslná,Jaroměř,Studničkova 260</t>
  </si>
  <si>
    <t>SŠ,Opočno,Nádražní 296</t>
  </si>
  <si>
    <t>ZŠ,Hořice, Husova 11</t>
  </si>
  <si>
    <t xml:space="preserve">ZŠ, Jičín, Soudná 12 </t>
  </si>
  <si>
    <t>Plavecká škola Zéva, Hradec Králové, Eliščino nábřeží 842</t>
  </si>
  <si>
    <t>Základní škola,Dobruška,Opočenská 115</t>
  </si>
  <si>
    <t>Školní statek,Hořice,Jižní 2118</t>
  </si>
  <si>
    <t>Závazné ukazatele rozpočtu příspěvkových organizací na rok 2007 z vlastních prostředků kraje</t>
  </si>
  <si>
    <t>Příspěvky PO na provoz</t>
  </si>
  <si>
    <t>Odvody PO z IF</t>
  </si>
  <si>
    <t>Granty, prostř. 
z jiných odv., dary</t>
  </si>
  <si>
    <t>změna</t>
  </si>
  <si>
    <t xml:space="preserve">změna </t>
  </si>
  <si>
    <t>FRR KHK</t>
  </si>
  <si>
    <t>Dětský domov, ZŠ,škol.družina a ŠJ,Kostelec nad Orlicí</t>
  </si>
  <si>
    <t>Příloha č. 2b</t>
  </si>
  <si>
    <t>Příloha č. 2a</t>
  </si>
  <si>
    <t>pozm. návrhy</t>
  </si>
  <si>
    <t>Inv.transfery PO</t>
  </si>
  <si>
    <t>zm.</t>
  </si>
  <si>
    <t>SŠ, Nové Město n.Met., Husovo nám.1218  (25 tis.G-dar kap.09)</t>
  </si>
  <si>
    <t>Střední škola zahradnická,Kopidlno (50 tis. G-dar kap.09)</t>
  </si>
  <si>
    <t>ZŠ,Broumov,Kladská 164 (20 tis. G-dar kap.09)</t>
  </si>
  <si>
    <t>Speciální základní škola,Úpice (15 tis. G-dar kap.09)</t>
  </si>
  <si>
    <t>Gymnázium a SOŠ,Hořice,Husova 1414 (12 tis. G-dar kap. 09)</t>
  </si>
  <si>
    <t>Gymnázium,Dvůr Králové nad Labem (17 tis. G-dar kap.09)</t>
  </si>
  <si>
    <t>Obchodní akademie,Náchod (46 tis. G-dar kap.09)</t>
  </si>
  <si>
    <t>Středisko amatérské kultury IMPULS v Hradci Králové (70 tis. G)</t>
  </si>
  <si>
    <t>Regionální muzeum a galerie v Jičíně (85 tis. G)</t>
  </si>
  <si>
    <t>Gymnázium B.Němcové, HK, Pospíšilova tř.324 (208,4 tis.G)</t>
  </si>
  <si>
    <t>Gymnázium J.K.Tyla,HK,Tylovo nábřeží 682 (25 tis.G kap.09;102 tis. G)</t>
  </si>
  <si>
    <t>Gymnázium, Nový Bydžov, Komenského 77 (78,5 tis. G)</t>
  </si>
  <si>
    <t>Střední průmyslová škola, HK, Hradecká 647 (201,9 tis. G)</t>
  </si>
  <si>
    <t>Střední průmyslová škola stavební,HK,Pospíšilova tř.787 (90 tis. G)</t>
  </si>
  <si>
    <t>SOŠ veterinární,HK-Kukleny,Pražská 68 (17 tis.G kap.09;190 tis.G)</t>
  </si>
  <si>
    <t>VOŠ a SOŠ, Nový Bydžov,J. Maláta 1869 (106,2 tis. G)</t>
  </si>
  <si>
    <t>SOŠ veřejnosprávní a sociální, Stěžery, Lipová 56 (80 tis. G)</t>
  </si>
  <si>
    <t>SŠ, ZŠ a MŠ,HK,Štefánikova 549 (205 tis. G)</t>
  </si>
  <si>
    <t>LENTILKA - MŠ pro zrakově postižené děti, HK (60 tis.G kap.16)</t>
  </si>
  <si>
    <t>ZŠ lopedická a MŠ logopedická,Hořičky 66 (98 tis. G)</t>
  </si>
  <si>
    <t>SOŠ oděv.a SOU krejčovské,Č.Kostelec (35 tis. G)</t>
  </si>
  <si>
    <t>Pedagogicko-psychologická poradna,Náchod (44 tis. G)</t>
  </si>
  <si>
    <t>OA T.G.Masaryka,Kostelec n.O. (30 tis.G kap.09; 90 tis.G)</t>
  </si>
  <si>
    <t>ZŠ,Rychnov nad Kněžnou,Kolowratská 485 (140 tis. G)</t>
  </si>
  <si>
    <t>Gymnázium a SOŠ pedagogická,Nová Paka (50 tis. G kap.16)</t>
  </si>
  <si>
    <t>Masarykova obch.akademie,Jičín (24 tis. G kap.09; 60 tis. G)</t>
  </si>
  <si>
    <t>VOŠ a SPŠ,Jičín,Pod Koželuhy 100 (190 tis. G)</t>
  </si>
  <si>
    <t>Integrovaná SŠ,Nová Paka (37,1 tis. G; 152,9 tis.inv.G)</t>
  </si>
  <si>
    <t>SPŠ,Trutnov,Školní 101 (172 tis. G)</t>
  </si>
  <si>
    <t>SOŠ a SOU,Trutnov,Volanovská 243 (182,2 tis. G)</t>
  </si>
  <si>
    <t>ZŠ a PrŠ,Dvůr Králové nad Labem,Přemyslova 479 (45 tis. G)</t>
  </si>
  <si>
    <t>Pedagogicko-psychologická poradna,Trutnov (16 tis. G)</t>
  </si>
  <si>
    <t>SŠ technická a řemeslná,Hlušice 1 (55 tis. G kap.09; 250 tis. G)</t>
  </si>
  <si>
    <t>VOŠ zdravotnická a SZŠ, HK  (12 tis.G kap.09; 274 tis. G)</t>
  </si>
  <si>
    <t>SOŠ a SOU, HK, Hradební 1029 (50 tis. G kap.09)</t>
  </si>
  <si>
    <t>Speciální ZŠ a PrŠ, HK,  Hradecká 1231 (108,2 tis.G; 50 tis.EVVO)</t>
  </si>
  <si>
    <t>Domov pro seniory Vrchlabí</t>
  </si>
  <si>
    <t>Domov Dědina, Opočno</t>
  </si>
  <si>
    <t>DOMOV NA STŘÍBRNÉM VRCHU, Rokytnice v O. h.</t>
  </si>
  <si>
    <t>Domov sociálních služeb, Skřivany</t>
  </si>
  <si>
    <t>Po 3. změně rozpočtu pol. 5331</t>
  </si>
  <si>
    <t>Po 3. ZR pol. 6351</t>
  </si>
  <si>
    <t>Po 3. změně rozpočtu pol. 2122</t>
  </si>
  <si>
    <t>Po 3. změně rozpočtu neinvestiční transfery
pol. 5331</t>
  </si>
  <si>
    <t>v tom: (ve sl. 1 G-dary kap.16 155 tis. Kč)</t>
  </si>
  <si>
    <t>Spec.ZŠ,Červený Kostelec  (200 tis. G kap. 28)</t>
  </si>
  <si>
    <t>DD, ZŠ a ŠJ,Dolní Lánov 240 (10 tis. G-dar kap. 09;10 tis.dar R)</t>
  </si>
  <si>
    <t>SŠ služeb,obchodu a gastronomie, HK, Velká 3</t>
  </si>
  <si>
    <t>ZŠ a MŠ Josefa  Zemana,Náchod,Jiráskova 461</t>
  </si>
  <si>
    <t>SPŠ elektrotechniky a inf.technologií,Dobruška,Čs.odboje 670</t>
  </si>
  <si>
    <t>VOŠ zdravotnická a SZŠ,Trutnov,Procházkova 303 (20 tis. G)</t>
  </si>
  <si>
    <t xml:space="preserve">VOŠ zdravotnická a SZŠ,Trutnov,Procházkova 303 </t>
  </si>
  <si>
    <t>SŠ inf.a sl.,Dv.Král.n.L.(dar kap.02 69 tis.;50 tis.N.+100 tis.I G kap.09; 100 tis. G)</t>
  </si>
  <si>
    <t>SŠ informatiky a sl.,Dvůr Králové nad Labem,E.Krásnohorské 2069</t>
  </si>
  <si>
    <t>Po 4. změně rozpočtu pol. 5331</t>
  </si>
  <si>
    <t>Po 4. ZR pol. 6351</t>
  </si>
  <si>
    <t>Po 4. změně rozpočtu pol. 2122</t>
  </si>
  <si>
    <t>Po 4. změně rozpočtu neinvestiční transfery
pol. 5331</t>
  </si>
  <si>
    <t>Po 3. změně rozpočtu inv.transfer 
pol. 6351</t>
  </si>
  <si>
    <t>Po 4.zm. rozpočtu inv.transf. 
pol. 6351</t>
  </si>
  <si>
    <t>v tom: (ve sl.1 dar kap.02 69 tis.;dar R 10 tis.;kap.09 G 458 tis. Kč; 140 tis.G dary kap.16;200 tis.G kap.28;50 tis.EVVO kap. 02;242,1 tis.kap.02 les.hosp.; 3123,5tis.G kap.14;ve sl.6 kap.09 G dar 100 tis.;kap.14 G 152,9 tis.)</t>
  </si>
  <si>
    <t>Školní polesí,Trutnov,K Bělidlu 478 (242,1 tis.z kap.02-les.hosp.)</t>
  </si>
  <si>
    <t>ZŠ a MŠ při FN, HK,Sokolská tř. 581 (30 tis. G kap.16) 20 tis.dar R</t>
  </si>
  <si>
    <t>VOŠ rozvoje venkova a SZeŠ,Hořice         208,7 POV</t>
  </si>
  <si>
    <t>Centrum evropského projektování, HK (ve sl.1 kofin.17 950 tis.) kofi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</si>
</sst>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  <numFmt numFmtId="166" formatCode="_-* #,##0.0\ &quot;Kč&quot;_-;\-* #,##0.0\ &quot;Kč&quot;_-;_-* &quot;-&quot;??\ &quot;Kč&quot;_-;_-@_-"/>
    <numFmt numFmtId="167" formatCode="_-* #,##0\ &quot;Kč&quot;_-;\-* #,##0\ &quot;Kč&quot;_-;_-* &quot;-&quot;??\ &quot;Kč&quot;_-;_-@_-"/>
  </numFmts>
  <fonts count="14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sz val="9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4" fillId="0" borderId="2" xfId="19" applyFont="1" applyBorder="1" applyAlignment="1">
      <alignment/>
    </xf>
    <xf numFmtId="0" fontId="9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5" fillId="0" borderId="1" xfId="19" applyFont="1" applyBorder="1" applyAlignment="1">
      <alignment/>
    </xf>
    <xf numFmtId="44" fontId="5" fillId="0" borderId="1" xfId="19" applyFont="1" applyBorder="1" applyAlignment="1">
      <alignment/>
    </xf>
    <xf numFmtId="0" fontId="9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4" fontId="4" fillId="0" borderId="3" xfId="19" applyFont="1" applyBorder="1" applyAlignment="1">
      <alignment/>
    </xf>
    <xf numFmtId="44" fontId="4" fillId="0" borderId="1" xfId="19" applyFont="1" applyBorder="1" applyAlignment="1">
      <alignment/>
    </xf>
    <xf numFmtId="0" fontId="9" fillId="0" borderId="0" xfId="0" applyFont="1" applyAlignment="1">
      <alignment horizontal="left"/>
    </xf>
    <xf numFmtId="44" fontId="0" fillId="0" borderId="1" xfId="19" applyFont="1" applyBorder="1" applyAlignment="1">
      <alignment/>
    </xf>
    <xf numFmtId="44" fontId="0" fillId="0" borderId="3" xfId="19" applyFont="1" applyBorder="1" applyAlignment="1">
      <alignment/>
    </xf>
    <xf numFmtId="44" fontId="11" fillId="0" borderId="1" xfId="19" applyFont="1" applyBorder="1" applyAlignment="1">
      <alignment/>
    </xf>
    <xf numFmtId="44" fontId="0" fillId="0" borderId="4" xfId="19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2" xfId="19" applyNumberFormat="1" applyFont="1" applyBorder="1" applyAlignment="1">
      <alignment/>
    </xf>
    <xf numFmtId="3" fontId="4" fillId="0" borderId="3" xfId="19" applyNumberFormat="1" applyFont="1" applyBorder="1" applyAlignment="1">
      <alignment/>
    </xf>
    <xf numFmtId="3" fontId="4" fillId="0" borderId="1" xfId="19" applyNumberFormat="1" applyFont="1" applyBorder="1" applyAlignment="1">
      <alignment/>
    </xf>
    <xf numFmtId="164" fontId="4" fillId="0" borderId="1" xfId="19" applyNumberFormat="1" applyFont="1" applyBorder="1" applyAlignment="1">
      <alignment/>
    </xf>
    <xf numFmtId="3" fontId="0" fillId="0" borderId="1" xfId="19" applyNumberFormat="1" applyBorder="1" applyAlignment="1">
      <alignment/>
    </xf>
    <xf numFmtId="3" fontId="0" fillId="0" borderId="1" xfId="19" applyNumberFormat="1" applyFont="1" applyBorder="1" applyAlignment="1">
      <alignment/>
    </xf>
    <xf numFmtId="3" fontId="0" fillId="0" borderId="3" xfId="19" applyNumberForma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3" fontId="0" fillId="0" borderId="2" xfId="19" applyNumberFormat="1" applyBorder="1" applyAlignment="1">
      <alignment/>
    </xf>
    <xf numFmtId="3" fontId="0" fillId="0" borderId="4" xfId="19" applyNumberFormat="1" applyBorder="1" applyAlignment="1">
      <alignment/>
    </xf>
    <xf numFmtId="3" fontId="0" fillId="0" borderId="0" xfId="19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4" fontId="1" fillId="0" borderId="6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center"/>
    </xf>
    <xf numFmtId="3" fontId="4" fillId="0" borderId="7" xfId="19" applyNumberFormat="1" applyFont="1" applyBorder="1" applyAlignment="1">
      <alignment horizontal="center" vertical="center" wrapText="1"/>
    </xf>
    <xf numFmtId="3" fontId="12" fillId="0" borderId="7" xfId="19" applyNumberFormat="1" applyFont="1" applyBorder="1" applyAlignment="1">
      <alignment horizontal="center" vertical="center" wrapText="1"/>
    </xf>
    <xf numFmtId="3" fontId="4" fillId="0" borderId="8" xfId="19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4" fillId="0" borderId="2" xfId="19" applyNumberFormat="1" applyFont="1" applyBorder="1" applyAlignment="1">
      <alignment/>
    </xf>
    <xf numFmtId="164" fontId="8" fillId="0" borderId="1" xfId="19" applyNumberFormat="1" applyFont="1" applyBorder="1" applyAlignment="1">
      <alignment/>
    </xf>
    <xf numFmtId="164" fontId="4" fillId="0" borderId="3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4" xfId="19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 vertical="center" wrapText="1"/>
    </xf>
    <xf numFmtId="164" fontId="4" fillId="0" borderId="8" xfId="19" applyNumberFormat="1" applyFont="1" applyBorder="1" applyAlignment="1">
      <alignment horizontal="center" vertical="center" wrapText="1"/>
    </xf>
    <xf numFmtId="164" fontId="0" fillId="0" borderId="0" xfId="19" applyNumberFormat="1" applyBorder="1" applyAlignment="1">
      <alignment/>
    </xf>
    <xf numFmtId="3" fontId="9" fillId="0" borderId="7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3" fontId="12" fillId="0" borderId="8" xfId="19" applyNumberFormat="1" applyFont="1" applyBorder="1" applyAlignment="1">
      <alignment horizontal="center" vertical="center" wrapText="1"/>
    </xf>
    <xf numFmtId="3" fontId="11" fillId="0" borderId="1" xfId="19" applyNumberFormat="1" applyFont="1" applyBorder="1" applyAlignment="1">
      <alignment/>
    </xf>
    <xf numFmtId="164" fontId="12" fillId="0" borderId="2" xfId="19" applyNumberFormat="1" applyFont="1" applyBorder="1" applyAlignment="1">
      <alignment/>
    </xf>
    <xf numFmtId="44" fontId="1" fillId="0" borderId="1" xfId="19" applyFont="1" applyBorder="1" applyAlignment="1">
      <alignment wrapText="1"/>
    </xf>
    <xf numFmtId="44" fontId="9" fillId="0" borderId="1" xfId="19" applyFont="1" applyBorder="1" applyAlignment="1">
      <alignment/>
    </xf>
    <xf numFmtId="164" fontId="13" fillId="0" borderId="1" xfId="19" applyNumberFormat="1" applyFont="1" applyBorder="1" applyAlignment="1">
      <alignment/>
    </xf>
    <xf numFmtId="44" fontId="1" fillId="0" borderId="1" xfId="19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600"/>
  <sheetViews>
    <sheetView tabSelected="1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O10" sqref="O10"/>
    </sheetView>
  </sheetViews>
  <sheetFormatPr defaultColWidth="9.140625" defaultRowHeight="12.75"/>
  <cols>
    <col min="1" max="1" width="4.7109375" style="4" customWidth="1"/>
    <col min="2" max="2" width="3.28125" style="1" customWidth="1"/>
    <col min="3" max="3" width="57.7109375" style="0" customWidth="1"/>
    <col min="4" max="4" width="9.140625" style="24" customWidth="1"/>
    <col min="5" max="5" width="8.7109375" style="24" customWidth="1"/>
    <col min="6" max="6" width="8.140625" style="24" customWidth="1"/>
    <col min="7" max="7" width="7.7109375" style="24" customWidth="1"/>
    <col min="8" max="8" width="9.140625" style="24" customWidth="1"/>
    <col min="9" max="9" width="0.2890625" style="24" customWidth="1"/>
    <col min="10" max="12" width="5.7109375" style="24" customWidth="1"/>
    <col min="13" max="13" width="0.13671875" style="24" customWidth="1"/>
    <col min="14" max="14" width="8.7109375" style="24" customWidth="1"/>
    <col min="15" max="15" width="7.7109375" style="24" customWidth="1"/>
    <col min="16" max="16" width="8.7109375" style="24" customWidth="1"/>
    <col min="17" max="17" width="0.2890625" style="24" customWidth="1"/>
    <col min="18" max="18" width="4.7109375" style="24" customWidth="1"/>
    <col min="19" max="19" width="3.28125" style="24" customWidth="1"/>
    <col min="20" max="20" width="57.7109375" style="24" customWidth="1"/>
    <col min="21" max="21" width="12.7109375" style="60" customWidth="1"/>
    <col min="22" max="23" width="8.7109375" style="60" customWidth="1"/>
    <col min="24" max="24" width="12.7109375" style="60" customWidth="1"/>
    <col min="25" max="25" width="0.2890625" style="24" customWidth="1"/>
    <col min="26" max="26" width="12.7109375" style="60" customWidth="1"/>
    <col min="27" max="28" width="8.7109375" style="60" customWidth="1"/>
    <col min="29" max="29" width="10.7109375" style="65" customWidth="1"/>
    <col min="30" max="30" width="0.13671875" style="0" customWidth="1"/>
  </cols>
  <sheetData>
    <row r="1" spans="1:29" ht="12.75">
      <c r="A1" s="18"/>
      <c r="O1" s="25" t="s">
        <v>179</v>
      </c>
      <c r="AC1" s="65" t="s">
        <v>178</v>
      </c>
    </row>
    <row r="2" spans="1:29" ht="30" customHeight="1">
      <c r="A2" s="73" t="s">
        <v>170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38"/>
      <c r="R2" s="38"/>
      <c r="S2" s="38"/>
      <c r="T2" s="38"/>
      <c r="U2" s="61"/>
      <c r="V2" s="61"/>
      <c r="W2" s="61"/>
      <c r="X2" s="61"/>
      <c r="Y2" s="38"/>
      <c r="Z2" s="61"/>
      <c r="AA2" s="61"/>
      <c r="AB2" s="61"/>
      <c r="AC2" s="61"/>
    </row>
    <row r="3" spans="1:29" ht="12.75" customHeight="1" thickBot="1">
      <c r="A3" s="50"/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1"/>
      <c r="N3" s="52"/>
      <c r="O3" s="52"/>
      <c r="P3" s="52" t="s">
        <v>86</v>
      </c>
      <c r="Q3" s="38"/>
      <c r="R3" s="38"/>
      <c r="S3" s="38"/>
      <c r="T3" s="38"/>
      <c r="U3" s="61"/>
      <c r="V3" s="61"/>
      <c r="W3" s="61"/>
      <c r="X3" s="61"/>
      <c r="Y3" s="38"/>
      <c r="Z3" s="61"/>
      <c r="AA3" s="61"/>
      <c r="AB3" s="61"/>
      <c r="AC3" s="61" t="s">
        <v>86</v>
      </c>
    </row>
    <row r="4" spans="1:30" ht="12.75" customHeight="1" thickBot="1">
      <c r="A4" s="75" t="s">
        <v>38</v>
      </c>
      <c r="B4" s="77" t="s">
        <v>70</v>
      </c>
      <c r="C4" s="78" t="s">
        <v>0</v>
      </c>
      <c r="D4" s="80" t="s">
        <v>171</v>
      </c>
      <c r="E4" s="81"/>
      <c r="F4" s="81"/>
      <c r="G4" s="81"/>
      <c r="H4" s="82"/>
      <c r="I4" s="39"/>
      <c r="J4" s="80" t="s">
        <v>181</v>
      </c>
      <c r="K4" s="81"/>
      <c r="L4" s="82"/>
      <c r="M4" s="40"/>
      <c r="N4" s="83" t="s">
        <v>172</v>
      </c>
      <c r="O4" s="84"/>
      <c r="P4" s="85"/>
      <c r="Q4" s="41"/>
      <c r="R4" s="75" t="s">
        <v>38</v>
      </c>
      <c r="S4" s="77" t="s">
        <v>70</v>
      </c>
      <c r="T4" s="78" t="s">
        <v>0</v>
      </c>
      <c r="U4" s="83" t="s">
        <v>176</v>
      </c>
      <c r="V4" s="81"/>
      <c r="W4" s="81"/>
      <c r="X4" s="81"/>
      <c r="Y4" s="81"/>
      <c r="Z4" s="81"/>
      <c r="AA4" s="81"/>
      <c r="AB4" s="81"/>
      <c r="AC4" s="82"/>
      <c r="AD4" s="40"/>
    </row>
    <row r="5" spans="1:30" ht="64.5" thickBot="1">
      <c r="A5" s="76"/>
      <c r="B5" s="76"/>
      <c r="C5" s="79"/>
      <c r="D5" s="42" t="s">
        <v>223</v>
      </c>
      <c r="E5" s="42" t="s">
        <v>175</v>
      </c>
      <c r="F5" s="42" t="s">
        <v>180</v>
      </c>
      <c r="G5" s="43" t="s">
        <v>173</v>
      </c>
      <c r="H5" s="42" t="s">
        <v>237</v>
      </c>
      <c r="I5" s="42"/>
      <c r="J5" s="44" t="s">
        <v>224</v>
      </c>
      <c r="K5" s="44" t="s">
        <v>182</v>
      </c>
      <c r="L5" s="44" t="s">
        <v>238</v>
      </c>
      <c r="M5" s="44"/>
      <c r="N5" s="45" t="s">
        <v>225</v>
      </c>
      <c r="O5" s="66" t="s">
        <v>174</v>
      </c>
      <c r="P5" s="45" t="s">
        <v>239</v>
      </c>
      <c r="Q5" s="45"/>
      <c r="R5" s="88"/>
      <c r="S5" s="87"/>
      <c r="T5" s="86"/>
      <c r="U5" s="62" t="s">
        <v>226</v>
      </c>
      <c r="V5" s="62" t="s">
        <v>174</v>
      </c>
      <c r="W5" s="62" t="s">
        <v>180</v>
      </c>
      <c r="X5" s="62" t="s">
        <v>240</v>
      </c>
      <c r="Y5" s="44"/>
      <c r="Z5" s="62" t="s">
        <v>241</v>
      </c>
      <c r="AA5" s="62" t="s">
        <v>174</v>
      </c>
      <c r="AB5" s="62" t="s">
        <v>180</v>
      </c>
      <c r="AC5" s="62" t="s">
        <v>242</v>
      </c>
      <c r="AD5" s="44"/>
    </row>
    <row r="6" spans="1:30" ht="12.75" customHeight="1" thickBot="1">
      <c r="A6" s="46"/>
      <c r="B6" s="47"/>
      <c r="C6" s="48"/>
      <c r="D6" s="48">
        <v>1</v>
      </c>
      <c r="E6" s="47">
        <v>2</v>
      </c>
      <c r="F6" s="47">
        <v>3</v>
      </c>
      <c r="G6" s="47">
        <v>4</v>
      </c>
      <c r="H6" s="47">
        <v>5</v>
      </c>
      <c r="I6" s="47"/>
      <c r="J6" s="47">
        <v>6</v>
      </c>
      <c r="K6" s="47">
        <v>7</v>
      </c>
      <c r="L6" s="47">
        <v>8</v>
      </c>
      <c r="M6" s="47"/>
      <c r="N6" s="49">
        <v>9</v>
      </c>
      <c r="O6" s="47">
        <v>10</v>
      </c>
      <c r="P6" s="49">
        <v>11</v>
      </c>
      <c r="Q6" s="49"/>
      <c r="R6" s="46"/>
      <c r="S6" s="47"/>
      <c r="T6" s="48"/>
      <c r="U6" s="64">
        <v>12</v>
      </c>
      <c r="V6" s="64">
        <v>13</v>
      </c>
      <c r="W6" s="64">
        <v>14</v>
      </c>
      <c r="X6" s="64">
        <v>15</v>
      </c>
      <c r="Y6" s="47"/>
      <c r="Z6" s="64">
        <v>16</v>
      </c>
      <c r="AA6" s="64">
        <v>17</v>
      </c>
      <c r="AB6" s="64">
        <v>18</v>
      </c>
      <c r="AC6" s="64">
        <v>19</v>
      </c>
      <c r="AD6" s="47"/>
    </row>
    <row r="7" spans="1:29" ht="19.5" customHeight="1">
      <c r="A7" s="8"/>
      <c r="B7" s="6"/>
      <c r="C7" s="7" t="s">
        <v>48</v>
      </c>
      <c r="D7" s="53">
        <f>D9</f>
        <v>107000</v>
      </c>
      <c r="E7" s="53">
        <f>E9</f>
        <v>0</v>
      </c>
      <c r="F7" s="68">
        <f>F9</f>
        <v>0</v>
      </c>
      <c r="G7" s="53">
        <f>G9</f>
        <v>0</v>
      </c>
      <c r="H7" s="54">
        <f>SUM(D7:G7)</f>
        <v>107000</v>
      </c>
      <c r="I7" s="53"/>
      <c r="J7" s="53">
        <f>J9</f>
        <v>0</v>
      </c>
      <c r="K7" s="53">
        <f>K9</f>
        <v>0</v>
      </c>
      <c r="L7" s="53">
        <f>J7+K7</f>
        <v>0</v>
      </c>
      <c r="M7" s="53"/>
      <c r="N7" s="53">
        <f>N9</f>
        <v>21914</v>
      </c>
      <c r="O7" s="26">
        <f>O9</f>
        <v>13000</v>
      </c>
      <c r="P7" s="53">
        <f>N7+O7</f>
        <v>34914</v>
      </c>
      <c r="Q7" s="26"/>
      <c r="R7" s="8"/>
      <c r="S7" s="6"/>
      <c r="T7" s="7" t="s">
        <v>48</v>
      </c>
      <c r="U7" s="53">
        <f>U9</f>
        <v>0</v>
      </c>
      <c r="V7" s="53"/>
      <c r="W7" s="53"/>
      <c r="X7" s="53">
        <f>X9</f>
        <v>0</v>
      </c>
      <c r="Y7" s="26"/>
      <c r="Z7" s="53">
        <f>Z9</f>
        <v>29550</v>
      </c>
      <c r="AA7" s="53">
        <f>AA9</f>
        <v>31444</v>
      </c>
      <c r="AB7" s="53"/>
      <c r="AC7" s="53">
        <f>AC9</f>
        <v>60994</v>
      </c>
    </row>
    <row r="8" spans="1:29" ht="9.75" customHeight="1">
      <c r="A8" s="5"/>
      <c r="B8" s="9"/>
      <c r="C8" s="11" t="s">
        <v>1</v>
      </c>
      <c r="D8" s="33"/>
      <c r="E8" s="33"/>
      <c r="F8" s="67"/>
      <c r="G8" s="33"/>
      <c r="H8" s="33"/>
      <c r="I8" s="33"/>
      <c r="J8" s="33"/>
      <c r="K8" s="33"/>
      <c r="L8" s="33"/>
      <c r="M8" s="33"/>
      <c r="N8" s="33"/>
      <c r="O8" s="33"/>
      <c r="P8" s="33"/>
      <c r="Q8" s="30"/>
      <c r="R8" s="5"/>
      <c r="S8" s="9"/>
      <c r="T8" s="11" t="s">
        <v>1</v>
      </c>
      <c r="U8" s="33"/>
      <c r="V8" s="33"/>
      <c r="W8" s="33"/>
      <c r="X8" s="33"/>
      <c r="Y8" s="30"/>
      <c r="Z8" s="33"/>
      <c r="AA8" s="33"/>
      <c r="AB8" s="33"/>
      <c r="AC8" s="33"/>
    </row>
    <row r="9" spans="1:29" ht="12.75">
      <c r="A9" s="5">
        <v>2212</v>
      </c>
      <c r="B9" s="9"/>
      <c r="C9" s="13" t="s">
        <v>91</v>
      </c>
      <c r="D9" s="34">
        <v>107000</v>
      </c>
      <c r="E9" s="34"/>
      <c r="F9" s="67"/>
      <c r="G9" s="34"/>
      <c r="H9" s="34">
        <f>D9+E9+F9</f>
        <v>107000</v>
      </c>
      <c r="I9" s="34"/>
      <c r="J9" s="34"/>
      <c r="K9" s="34"/>
      <c r="L9" s="34">
        <f>J9+K9</f>
        <v>0</v>
      </c>
      <c r="M9" s="34"/>
      <c r="N9" s="33">
        <v>21914</v>
      </c>
      <c r="O9" s="31">
        <v>13000</v>
      </c>
      <c r="P9" s="34">
        <f>N9+O9</f>
        <v>34914</v>
      </c>
      <c r="Q9" s="30"/>
      <c r="R9" s="5">
        <v>2212</v>
      </c>
      <c r="S9" s="9"/>
      <c r="T9" s="13" t="s">
        <v>91</v>
      </c>
      <c r="U9" s="34"/>
      <c r="V9" s="34"/>
      <c r="W9" s="34"/>
      <c r="X9" s="34">
        <f>U9+V9</f>
        <v>0</v>
      </c>
      <c r="Y9" s="31"/>
      <c r="Z9" s="34">
        <v>29550</v>
      </c>
      <c r="AA9" s="34">
        <f>28344+3100</f>
        <v>31444</v>
      </c>
      <c r="AB9" s="34"/>
      <c r="AC9" s="34">
        <f>Z9+AA9</f>
        <v>60994</v>
      </c>
    </row>
    <row r="10" spans="1:29" ht="19.5" customHeight="1">
      <c r="A10" s="8"/>
      <c r="B10" s="6"/>
      <c r="C10" s="7" t="s">
        <v>87</v>
      </c>
      <c r="D10" s="53">
        <f>D12</f>
        <v>22332.6</v>
      </c>
      <c r="E10" s="53">
        <f>E12</f>
        <v>1400</v>
      </c>
      <c r="F10" s="53">
        <f>F12</f>
        <v>0</v>
      </c>
      <c r="G10" s="53">
        <f>G12</f>
        <v>0</v>
      </c>
      <c r="H10" s="54">
        <f>SUM(D10:G10)</f>
        <v>23732.6</v>
      </c>
      <c r="I10" s="53"/>
      <c r="J10" s="53">
        <f>J12</f>
        <v>0</v>
      </c>
      <c r="K10" s="53">
        <f>K12</f>
        <v>0</v>
      </c>
      <c r="L10" s="54">
        <f>I10+J10</f>
        <v>0</v>
      </c>
      <c r="M10" s="53"/>
      <c r="N10" s="53">
        <f>N12</f>
        <v>0</v>
      </c>
      <c r="O10" s="53">
        <f>O12</f>
        <v>0</v>
      </c>
      <c r="P10" s="53">
        <f>N10+O10</f>
        <v>0</v>
      </c>
      <c r="Q10" s="26"/>
      <c r="R10" s="8"/>
      <c r="S10" s="6"/>
      <c r="T10" s="7" t="s">
        <v>87</v>
      </c>
      <c r="U10" s="53">
        <f>U12</f>
        <v>0</v>
      </c>
      <c r="V10" s="53"/>
      <c r="W10" s="53"/>
      <c r="X10" s="53">
        <f>X12</f>
        <v>0</v>
      </c>
      <c r="Y10" s="26"/>
      <c r="Z10" s="53">
        <f>Z12</f>
        <v>0</v>
      </c>
      <c r="AA10" s="53"/>
      <c r="AB10" s="53"/>
      <c r="AC10" s="53">
        <f>AC12</f>
        <v>0</v>
      </c>
    </row>
    <row r="11" spans="1:29" ht="12.75">
      <c r="A11" s="5"/>
      <c r="B11" s="9"/>
      <c r="C11" s="11" t="s">
        <v>1</v>
      </c>
      <c r="D11" s="33"/>
      <c r="E11" s="34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0"/>
      <c r="R11" s="5"/>
      <c r="S11" s="9"/>
      <c r="T11" s="11" t="s">
        <v>1</v>
      </c>
      <c r="U11" s="33"/>
      <c r="V11" s="33"/>
      <c r="W11" s="33"/>
      <c r="X11" s="33"/>
      <c r="Y11" s="30"/>
      <c r="Z11" s="33"/>
      <c r="AA11" s="33"/>
      <c r="AB11" s="33"/>
      <c r="AC11" s="33"/>
    </row>
    <row r="12" spans="1:29" ht="12.75">
      <c r="A12" s="5">
        <v>3639</v>
      </c>
      <c r="B12" s="9"/>
      <c r="C12" s="13" t="s">
        <v>247</v>
      </c>
      <c r="D12" s="33">
        <v>22332.6</v>
      </c>
      <c r="E12" s="34">
        <v>1400</v>
      </c>
      <c r="F12" s="33"/>
      <c r="G12" s="33"/>
      <c r="H12" s="34">
        <f>D12+E12+F12</f>
        <v>23732.6</v>
      </c>
      <c r="I12" s="33"/>
      <c r="J12" s="33"/>
      <c r="K12" s="33"/>
      <c r="L12" s="34">
        <f>J12+K12</f>
        <v>0</v>
      </c>
      <c r="M12" s="33"/>
      <c r="N12" s="33">
        <v>0</v>
      </c>
      <c r="O12" s="33"/>
      <c r="P12" s="34">
        <f>N12+O12</f>
        <v>0</v>
      </c>
      <c r="Q12" s="30"/>
      <c r="R12" s="5">
        <v>3639</v>
      </c>
      <c r="S12" s="9"/>
      <c r="T12" s="13" t="s">
        <v>84</v>
      </c>
      <c r="U12" s="33"/>
      <c r="V12" s="33"/>
      <c r="W12" s="33"/>
      <c r="X12" s="34">
        <f>U12+V12</f>
        <v>0</v>
      </c>
      <c r="Y12" s="30"/>
      <c r="Z12" s="33"/>
      <c r="AA12" s="33"/>
      <c r="AB12" s="33"/>
      <c r="AC12" s="34">
        <f>Z12+AA12</f>
        <v>0</v>
      </c>
    </row>
    <row r="13" spans="1:29" ht="19.5" customHeight="1">
      <c r="A13" s="5"/>
      <c r="B13" s="6"/>
      <c r="C13" s="16" t="s">
        <v>49</v>
      </c>
      <c r="D13" s="55">
        <f>SUM(D15:D19)</f>
        <v>189054</v>
      </c>
      <c r="E13" s="55">
        <f>SUM(E15:E19)</f>
        <v>0</v>
      </c>
      <c r="F13" s="55">
        <f>SUM(F15:F19)</f>
        <v>0</v>
      </c>
      <c r="G13" s="55">
        <f>SUM(G15:G19)</f>
        <v>0</v>
      </c>
      <c r="H13" s="54">
        <f>SUM(D13:G13)</f>
        <v>189054</v>
      </c>
      <c r="I13" s="55"/>
      <c r="J13" s="55">
        <f>SUM(J15:J19)</f>
        <v>872</v>
      </c>
      <c r="K13" s="55">
        <f>SUM(K15:K19)</f>
        <v>0</v>
      </c>
      <c r="L13" s="53">
        <f>J13+K13</f>
        <v>872</v>
      </c>
      <c r="M13" s="55"/>
      <c r="N13" s="55">
        <f>SUM(N15:N19)</f>
        <v>25377</v>
      </c>
      <c r="O13" s="55">
        <f>SUM(O15:O19)</f>
        <v>0</v>
      </c>
      <c r="P13" s="53">
        <f>N13+O13</f>
        <v>25377</v>
      </c>
      <c r="Q13" s="27"/>
      <c r="R13" s="5"/>
      <c r="S13" s="6"/>
      <c r="T13" s="16" t="s">
        <v>49</v>
      </c>
      <c r="U13" s="55">
        <f>SUM(U15:U19)</f>
        <v>800</v>
      </c>
      <c r="V13" s="55">
        <f>SUM(V15:V19)</f>
        <v>-276.5</v>
      </c>
      <c r="W13" s="55"/>
      <c r="X13" s="55">
        <f>SUM(X15:X19)</f>
        <v>523.5</v>
      </c>
      <c r="Y13" s="27"/>
      <c r="Z13" s="55">
        <f>SUM(Z15:Z19)</f>
        <v>17472.7</v>
      </c>
      <c r="AA13" s="55">
        <f>SUM(AA15:AA19)</f>
        <v>393.6</v>
      </c>
      <c r="AB13" s="55">
        <f>SUM(AB15:AB19)</f>
        <v>0</v>
      </c>
      <c r="AC13" s="55">
        <f>SUM(AC15:AC19)</f>
        <v>17866.300000000003</v>
      </c>
    </row>
    <row r="14" spans="1:29" ht="9.75" customHeight="1">
      <c r="A14" s="5"/>
      <c r="B14" s="9"/>
      <c r="C14" s="11" t="s">
        <v>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0"/>
      <c r="R14" s="5"/>
      <c r="S14" s="9"/>
      <c r="T14" s="11" t="s">
        <v>1</v>
      </c>
      <c r="U14" s="33"/>
      <c r="V14" s="33"/>
      <c r="W14" s="33"/>
      <c r="X14" s="33"/>
      <c r="Y14" s="30"/>
      <c r="Z14" s="33"/>
      <c r="AA14" s="33"/>
      <c r="AB14" s="33"/>
      <c r="AC14" s="33"/>
    </row>
    <row r="15" spans="1:29" ht="12.75">
      <c r="A15" s="5">
        <v>3526</v>
      </c>
      <c r="B15" s="9">
        <v>7</v>
      </c>
      <c r="C15" s="12" t="s">
        <v>55</v>
      </c>
      <c r="D15" s="33">
        <v>37141</v>
      </c>
      <c r="E15" s="33"/>
      <c r="F15" s="33"/>
      <c r="G15" s="33"/>
      <c r="H15" s="34">
        <f>D15+E15+F15</f>
        <v>37141</v>
      </c>
      <c r="I15" s="33"/>
      <c r="J15" s="33">
        <v>87</v>
      </c>
      <c r="K15" s="33"/>
      <c r="L15" s="34">
        <f aca="true" t="shared" si="0" ref="L15:L20">J15+K15</f>
        <v>87</v>
      </c>
      <c r="M15" s="33"/>
      <c r="N15" s="33">
        <v>10840</v>
      </c>
      <c r="O15" s="33"/>
      <c r="P15" s="34">
        <f aca="true" t="shared" si="1" ref="P15:P20">N15+O15</f>
        <v>10840</v>
      </c>
      <c r="Q15" s="30"/>
      <c r="R15" s="5">
        <v>3526</v>
      </c>
      <c r="S15" s="9">
        <v>7</v>
      </c>
      <c r="T15" s="12" t="s">
        <v>55</v>
      </c>
      <c r="U15" s="33"/>
      <c r="V15" s="33">
        <f>-159+159</f>
        <v>0</v>
      </c>
      <c r="W15" s="33"/>
      <c r="X15" s="34">
        <f>SUM(U15:W15)</f>
        <v>0</v>
      </c>
      <c r="Y15" s="30"/>
      <c r="Z15" s="33">
        <v>13268.7</v>
      </c>
      <c r="AA15" s="33">
        <v>159</v>
      </c>
      <c r="AB15" s="33"/>
      <c r="AC15" s="34">
        <f>SUM(Z15:AB15)</f>
        <v>13427.7</v>
      </c>
    </row>
    <row r="16" spans="1:29" ht="12.75">
      <c r="A16" s="5">
        <v>3523</v>
      </c>
      <c r="B16" s="9">
        <v>8</v>
      </c>
      <c r="C16" s="12" t="s">
        <v>56</v>
      </c>
      <c r="D16" s="33">
        <v>5868</v>
      </c>
      <c r="E16" s="33"/>
      <c r="F16" s="33"/>
      <c r="G16" s="33"/>
      <c r="H16" s="34">
        <f>D16+E16+F16</f>
        <v>5868</v>
      </c>
      <c r="I16" s="33"/>
      <c r="J16" s="33"/>
      <c r="K16" s="33"/>
      <c r="L16" s="34">
        <f t="shared" si="0"/>
        <v>0</v>
      </c>
      <c r="M16" s="33"/>
      <c r="N16" s="33">
        <v>1068</v>
      </c>
      <c r="O16" s="33"/>
      <c r="P16" s="34">
        <f t="shared" si="1"/>
        <v>1068</v>
      </c>
      <c r="Q16" s="30"/>
      <c r="R16" s="5">
        <v>3523</v>
      </c>
      <c r="S16" s="9">
        <v>8</v>
      </c>
      <c r="T16" s="12" t="s">
        <v>56</v>
      </c>
      <c r="U16" s="33">
        <v>800</v>
      </c>
      <c r="V16" s="33">
        <f>-140.5-136</f>
        <v>-276.5</v>
      </c>
      <c r="W16" s="33"/>
      <c r="X16" s="34">
        <f>SUM(U16:W16)</f>
        <v>523.5</v>
      </c>
      <c r="Y16" s="30"/>
      <c r="Z16" s="33"/>
      <c r="AA16" s="33">
        <v>140.6</v>
      </c>
      <c r="AB16" s="33"/>
      <c r="AC16" s="34">
        <f>SUM(Z16:AB16)</f>
        <v>140.6</v>
      </c>
    </row>
    <row r="17" spans="1:29" ht="12.75">
      <c r="A17" s="5">
        <v>3523</v>
      </c>
      <c r="B17" s="9">
        <v>9</v>
      </c>
      <c r="C17" s="12" t="s">
        <v>54</v>
      </c>
      <c r="D17" s="33">
        <v>0</v>
      </c>
      <c r="E17" s="33"/>
      <c r="F17" s="33"/>
      <c r="G17" s="33"/>
      <c r="H17" s="34">
        <f>D17+E17+F17</f>
        <v>0</v>
      </c>
      <c r="I17" s="33"/>
      <c r="J17" s="33">
        <v>785</v>
      </c>
      <c r="K17" s="33"/>
      <c r="L17" s="34">
        <f t="shared" si="0"/>
        <v>785</v>
      </c>
      <c r="M17" s="33"/>
      <c r="N17" s="33">
        <v>185</v>
      </c>
      <c r="O17" s="33"/>
      <c r="P17" s="34">
        <f t="shared" si="1"/>
        <v>185</v>
      </c>
      <c r="Q17" s="30"/>
      <c r="R17" s="5">
        <v>3523</v>
      </c>
      <c r="S17" s="9">
        <v>9</v>
      </c>
      <c r="T17" s="12" t="s">
        <v>54</v>
      </c>
      <c r="U17" s="33"/>
      <c r="V17" s="33"/>
      <c r="W17" s="33"/>
      <c r="X17" s="34">
        <f>SUM(U17:W17)</f>
        <v>0</v>
      </c>
      <c r="Y17" s="30"/>
      <c r="Z17" s="33"/>
      <c r="AA17" s="33"/>
      <c r="AB17" s="33"/>
      <c r="AC17" s="34">
        <f>SUM(Z17:AB17)</f>
        <v>0</v>
      </c>
    </row>
    <row r="18" spans="1:29" ht="12.75">
      <c r="A18" s="5">
        <v>3533</v>
      </c>
      <c r="B18" s="9">
        <v>11</v>
      </c>
      <c r="C18" s="12" t="s">
        <v>82</v>
      </c>
      <c r="D18" s="33">
        <v>141820</v>
      </c>
      <c r="E18" s="33"/>
      <c r="F18" s="33"/>
      <c r="G18" s="33"/>
      <c r="H18" s="34">
        <f>D18+E18+F18</f>
        <v>141820</v>
      </c>
      <c r="I18" s="33"/>
      <c r="J18" s="33"/>
      <c r="K18" s="33"/>
      <c r="L18" s="34">
        <f t="shared" si="0"/>
        <v>0</v>
      </c>
      <c r="M18" s="33"/>
      <c r="N18" s="33">
        <v>13284</v>
      </c>
      <c r="O18" s="33"/>
      <c r="P18" s="34">
        <f t="shared" si="1"/>
        <v>13284</v>
      </c>
      <c r="Q18" s="30"/>
      <c r="R18" s="5">
        <v>3533</v>
      </c>
      <c r="S18" s="9">
        <v>11</v>
      </c>
      <c r="T18" s="12" t="s">
        <v>82</v>
      </c>
      <c r="U18" s="33"/>
      <c r="V18" s="33"/>
      <c r="W18" s="33"/>
      <c r="X18" s="34">
        <f>SUM(U18:W18)</f>
        <v>0</v>
      </c>
      <c r="Y18" s="30"/>
      <c r="Z18" s="33">
        <v>4204</v>
      </c>
      <c r="AA18" s="33">
        <v>94</v>
      </c>
      <c r="AB18" s="33"/>
      <c r="AC18" s="34">
        <f>SUM(Z18:AB18)</f>
        <v>4298</v>
      </c>
    </row>
    <row r="19" spans="1:29" ht="12.75">
      <c r="A19" s="5">
        <v>3539</v>
      </c>
      <c r="B19" s="9">
        <v>14</v>
      </c>
      <c r="C19" s="13" t="s">
        <v>2</v>
      </c>
      <c r="D19" s="33">
        <v>4225</v>
      </c>
      <c r="E19" s="33"/>
      <c r="F19" s="33"/>
      <c r="G19" s="33"/>
      <c r="H19" s="34">
        <f>D19+E19+F19</f>
        <v>4225</v>
      </c>
      <c r="I19" s="33"/>
      <c r="J19" s="33"/>
      <c r="K19" s="33"/>
      <c r="L19" s="34">
        <f t="shared" si="0"/>
        <v>0</v>
      </c>
      <c r="M19" s="33"/>
      <c r="N19" s="33">
        <v>0</v>
      </c>
      <c r="O19" s="33"/>
      <c r="P19" s="34">
        <f t="shared" si="1"/>
        <v>0</v>
      </c>
      <c r="Q19" s="30"/>
      <c r="R19" s="5">
        <v>3539</v>
      </c>
      <c r="S19" s="9">
        <v>14</v>
      </c>
      <c r="T19" s="13" t="s">
        <v>2</v>
      </c>
      <c r="U19" s="33"/>
      <c r="V19" s="33"/>
      <c r="W19" s="33"/>
      <c r="X19" s="34">
        <f>SUM(U19:W19)</f>
        <v>0</v>
      </c>
      <c r="Y19" s="30"/>
      <c r="Z19" s="33"/>
      <c r="AA19" s="33"/>
      <c r="AB19" s="33"/>
      <c r="AC19" s="34">
        <f>SUM(Z19:AB19)</f>
        <v>0</v>
      </c>
    </row>
    <row r="20" spans="1:29" ht="19.5" customHeight="1">
      <c r="A20" s="8"/>
      <c r="B20" s="6"/>
      <c r="C20" s="7" t="s">
        <v>50</v>
      </c>
      <c r="D20" s="53">
        <f>SUM(D22:D32)</f>
        <v>103491</v>
      </c>
      <c r="E20" s="53">
        <f>SUM(E22:E32)</f>
        <v>40</v>
      </c>
      <c r="F20" s="53">
        <f>SUM(F22:F32)</f>
        <v>0</v>
      </c>
      <c r="G20" s="53">
        <f>SUM(G22:G32)</f>
        <v>0</v>
      </c>
      <c r="H20" s="54">
        <f>SUM(D20:G20)</f>
        <v>103531</v>
      </c>
      <c r="I20" s="53"/>
      <c r="J20" s="53">
        <f>SUM(J22:J32)</f>
        <v>0</v>
      </c>
      <c r="K20" s="53">
        <f>SUM(K22:K32)</f>
        <v>0</v>
      </c>
      <c r="L20" s="53">
        <f t="shared" si="0"/>
        <v>0</v>
      </c>
      <c r="M20" s="53"/>
      <c r="N20" s="53">
        <f>SUM(N22:N32)</f>
        <v>4771</v>
      </c>
      <c r="O20" s="53">
        <f>SUM(O22:O32)</f>
        <v>0</v>
      </c>
      <c r="P20" s="53">
        <f t="shared" si="1"/>
        <v>4771</v>
      </c>
      <c r="Q20" s="26"/>
      <c r="R20" s="8"/>
      <c r="S20" s="6"/>
      <c r="T20" s="7" t="s">
        <v>50</v>
      </c>
      <c r="U20" s="53">
        <f>SUM(U22:U32)</f>
        <v>0</v>
      </c>
      <c r="V20" s="53">
        <f>SUM(V22:V32)</f>
        <v>55</v>
      </c>
      <c r="W20" s="53"/>
      <c r="X20" s="53">
        <f>SUM(X22:X32)</f>
        <v>55</v>
      </c>
      <c r="Y20" s="26"/>
      <c r="Z20" s="53">
        <f>SUM(Z22:Z32)</f>
        <v>9985</v>
      </c>
      <c r="AA20" s="53">
        <f>SUM(AA22:AA32)</f>
        <v>241.3</v>
      </c>
      <c r="AB20" s="53"/>
      <c r="AC20" s="53">
        <f>SUM(AC22:AC32)</f>
        <v>10226.3</v>
      </c>
    </row>
    <row r="21" spans="1:29" ht="9.75" customHeight="1">
      <c r="A21" s="8"/>
      <c r="B21" s="6"/>
      <c r="C21" s="11" t="s">
        <v>227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26"/>
      <c r="R21" s="8"/>
      <c r="S21" s="6"/>
      <c r="T21" s="11" t="s">
        <v>88</v>
      </c>
      <c r="U21" s="53"/>
      <c r="V21" s="53"/>
      <c r="W21" s="53"/>
      <c r="X21" s="53"/>
      <c r="Y21" s="26"/>
      <c r="Z21" s="53"/>
      <c r="AA21" s="53"/>
      <c r="AB21" s="53"/>
      <c r="AC21" s="53"/>
    </row>
    <row r="22" spans="1:29" ht="12.75">
      <c r="A22" s="5">
        <v>3315</v>
      </c>
      <c r="B22" s="9">
        <v>1</v>
      </c>
      <c r="C22" s="13" t="s">
        <v>4</v>
      </c>
      <c r="D22" s="33">
        <v>7720</v>
      </c>
      <c r="E22" s="33"/>
      <c r="F22" s="33"/>
      <c r="G22" s="33"/>
      <c r="H22" s="34">
        <f aca="true" t="shared" si="2" ref="H22:H32">D22+E22+F22+G22</f>
        <v>7720</v>
      </c>
      <c r="I22" s="33"/>
      <c r="J22" s="33"/>
      <c r="K22" s="33"/>
      <c r="L22" s="34">
        <f aca="true" t="shared" si="3" ref="L22:L33">J22+K22</f>
        <v>0</v>
      </c>
      <c r="M22" s="33"/>
      <c r="N22" s="33">
        <v>191</v>
      </c>
      <c r="O22" s="33"/>
      <c r="P22" s="34">
        <f aca="true" t="shared" si="4" ref="P22:P33">N22+O22</f>
        <v>191</v>
      </c>
      <c r="Q22" s="30"/>
      <c r="R22" s="5">
        <v>3315</v>
      </c>
      <c r="S22" s="9">
        <v>1</v>
      </c>
      <c r="T22" s="13" t="s">
        <v>4</v>
      </c>
      <c r="U22" s="33"/>
      <c r="V22" s="33"/>
      <c r="W22" s="33"/>
      <c r="X22" s="34">
        <f aca="true" t="shared" si="5" ref="X22:X32">SUM(U22:W22)</f>
        <v>0</v>
      </c>
      <c r="Y22" s="30"/>
      <c r="Z22" s="33"/>
      <c r="AA22" s="33"/>
      <c r="AB22" s="33"/>
      <c r="AC22" s="34">
        <f aca="true" t="shared" si="6" ref="AC22:AC32">SUM(Z22:AB22)</f>
        <v>0</v>
      </c>
    </row>
    <row r="23" spans="1:29" ht="12.75">
      <c r="A23" s="5">
        <v>3315</v>
      </c>
      <c r="B23" s="9">
        <v>2</v>
      </c>
      <c r="C23" s="13" t="s">
        <v>5</v>
      </c>
      <c r="D23" s="33">
        <v>4276</v>
      </c>
      <c r="E23" s="33"/>
      <c r="F23" s="33"/>
      <c r="G23" s="33"/>
      <c r="H23" s="34">
        <f t="shared" si="2"/>
        <v>4276</v>
      </c>
      <c r="I23" s="33"/>
      <c r="J23" s="33"/>
      <c r="K23" s="33"/>
      <c r="L23" s="34">
        <f t="shared" si="3"/>
        <v>0</v>
      </c>
      <c r="M23" s="33"/>
      <c r="N23" s="33">
        <v>186</v>
      </c>
      <c r="O23" s="33"/>
      <c r="P23" s="34">
        <f t="shared" si="4"/>
        <v>186</v>
      </c>
      <c r="Q23" s="30"/>
      <c r="R23" s="5">
        <v>3315</v>
      </c>
      <c r="S23" s="9">
        <v>2</v>
      </c>
      <c r="T23" s="13" t="s">
        <v>5</v>
      </c>
      <c r="U23" s="33"/>
      <c r="V23" s="33"/>
      <c r="W23" s="33"/>
      <c r="X23" s="34">
        <f t="shared" si="5"/>
        <v>0</v>
      </c>
      <c r="Y23" s="30"/>
      <c r="Z23" s="33">
        <v>200</v>
      </c>
      <c r="AA23" s="33"/>
      <c r="AB23" s="33"/>
      <c r="AC23" s="34">
        <f t="shared" si="6"/>
        <v>200</v>
      </c>
    </row>
    <row r="24" spans="1:29" ht="12.75">
      <c r="A24" s="5">
        <v>3315</v>
      </c>
      <c r="B24" s="9">
        <v>3</v>
      </c>
      <c r="C24" s="13" t="s">
        <v>3</v>
      </c>
      <c r="D24" s="33">
        <v>22440</v>
      </c>
      <c r="E24" s="33"/>
      <c r="F24" s="33"/>
      <c r="G24" s="33"/>
      <c r="H24" s="34">
        <f t="shared" si="2"/>
        <v>22440</v>
      </c>
      <c r="I24" s="33"/>
      <c r="J24" s="33"/>
      <c r="K24" s="33"/>
      <c r="L24" s="34">
        <f t="shared" si="3"/>
        <v>0</v>
      </c>
      <c r="M24" s="33"/>
      <c r="N24" s="33">
        <v>1477</v>
      </c>
      <c r="O24" s="33"/>
      <c r="P24" s="34">
        <f t="shared" si="4"/>
        <v>1477</v>
      </c>
      <c r="Q24" s="30"/>
      <c r="R24" s="5">
        <v>3315</v>
      </c>
      <c r="S24" s="9">
        <v>3</v>
      </c>
      <c r="T24" s="13" t="s">
        <v>3</v>
      </c>
      <c r="U24" s="33"/>
      <c r="V24" s="33"/>
      <c r="W24" s="33"/>
      <c r="X24" s="34">
        <f t="shared" si="5"/>
        <v>0</v>
      </c>
      <c r="Y24" s="30"/>
      <c r="Z24" s="33">
        <v>2150</v>
      </c>
      <c r="AA24" s="33"/>
      <c r="AB24" s="33"/>
      <c r="AC24" s="34">
        <f t="shared" si="6"/>
        <v>2150</v>
      </c>
    </row>
    <row r="25" spans="1:29" ht="12.75">
      <c r="A25" s="5">
        <v>3314</v>
      </c>
      <c r="B25" s="9">
        <v>4</v>
      </c>
      <c r="C25" s="13" t="s">
        <v>89</v>
      </c>
      <c r="D25" s="33">
        <v>32500</v>
      </c>
      <c r="E25" s="33"/>
      <c r="F25" s="33"/>
      <c r="G25" s="33"/>
      <c r="H25" s="34">
        <f t="shared" si="2"/>
        <v>32500</v>
      </c>
      <c r="I25" s="33"/>
      <c r="J25" s="33"/>
      <c r="K25" s="33"/>
      <c r="L25" s="34">
        <f t="shared" si="3"/>
        <v>0</v>
      </c>
      <c r="M25" s="33"/>
      <c r="N25" s="33">
        <v>2160</v>
      </c>
      <c r="O25" s="33"/>
      <c r="P25" s="34">
        <f t="shared" si="4"/>
        <v>2160</v>
      </c>
      <c r="Q25" s="30"/>
      <c r="R25" s="5">
        <v>3314</v>
      </c>
      <c r="S25" s="9">
        <v>4</v>
      </c>
      <c r="T25" s="13" t="s">
        <v>89</v>
      </c>
      <c r="U25" s="33"/>
      <c r="V25" s="33"/>
      <c r="W25" s="33"/>
      <c r="X25" s="34">
        <f t="shared" si="5"/>
        <v>0</v>
      </c>
      <c r="Y25" s="30"/>
      <c r="Z25" s="33">
        <v>3350</v>
      </c>
      <c r="AA25" s="33"/>
      <c r="AB25" s="33"/>
      <c r="AC25" s="34">
        <f t="shared" si="6"/>
        <v>3350</v>
      </c>
    </row>
    <row r="26" spans="1:29" ht="12.75">
      <c r="A26" s="5">
        <v>3319</v>
      </c>
      <c r="B26" s="9">
        <v>5</v>
      </c>
      <c r="C26" s="13" t="s">
        <v>190</v>
      </c>
      <c r="D26" s="33">
        <v>4720</v>
      </c>
      <c r="E26" s="33">
        <v>40</v>
      </c>
      <c r="F26" s="33"/>
      <c r="G26" s="33"/>
      <c r="H26" s="34">
        <f t="shared" si="2"/>
        <v>4760</v>
      </c>
      <c r="I26" s="33"/>
      <c r="J26" s="33"/>
      <c r="K26" s="33"/>
      <c r="L26" s="34">
        <f t="shared" si="3"/>
        <v>0</v>
      </c>
      <c r="M26" s="33"/>
      <c r="N26" s="33">
        <v>66</v>
      </c>
      <c r="O26" s="33"/>
      <c r="P26" s="34">
        <f t="shared" si="4"/>
        <v>66</v>
      </c>
      <c r="Q26" s="30"/>
      <c r="R26" s="5">
        <v>3319</v>
      </c>
      <c r="S26" s="9">
        <v>5</v>
      </c>
      <c r="T26" s="13" t="s">
        <v>66</v>
      </c>
      <c r="U26" s="33"/>
      <c r="V26" s="33"/>
      <c r="W26" s="33"/>
      <c r="X26" s="34">
        <f t="shared" si="5"/>
        <v>0</v>
      </c>
      <c r="Y26" s="30"/>
      <c r="Z26" s="33">
        <v>70</v>
      </c>
      <c r="AA26" s="33">
        <v>-29</v>
      </c>
      <c r="AB26" s="33"/>
      <c r="AC26" s="34">
        <f t="shared" si="6"/>
        <v>41</v>
      </c>
    </row>
    <row r="27" spans="1:29" ht="12.75">
      <c r="A27" s="5">
        <v>3319</v>
      </c>
      <c r="B27" s="9">
        <v>6</v>
      </c>
      <c r="C27" s="13" t="s">
        <v>39</v>
      </c>
      <c r="D27" s="33">
        <v>5970</v>
      </c>
      <c r="E27" s="33"/>
      <c r="F27" s="33"/>
      <c r="G27" s="33"/>
      <c r="H27" s="34">
        <f t="shared" si="2"/>
        <v>5970</v>
      </c>
      <c r="I27" s="33"/>
      <c r="J27" s="33"/>
      <c r="K27" s="33"/>
      <c r="L27" s="34">
        <f t="shared" si="3"/>
        <v>0</v>
      </c>
      <c r="M27" s="33"/>
      <c r="N27" s="33">
        <v>57</v>
      </c>
      <c r="O27" s="33"/>
      <c r="P27" s="34">
        <f t="shared" si="4"/>
        <v>57</v>
      </c>
      <c r="Q27" s="30"/>
      <c r="R27" s="5">
        <v>3319</v>
      </c>
      <c r="S27" s="9">
        <v>6</v>
      </c>
      <c r="T27" s="13" t="s">
        <v>39</v>
      </c>
      <c r="U27" s="33"/>
      <c r="V27" s="33"/>
      <c r="W27" s="33"/>
      <c r="X27" s="34">
        <f t="shared" si="5"/>
        <v>0</v>
      </c>
      <c r="Y27" s="30"/>
      <c r="Z27" s="33">
        <v>160</v>
      </c>
      <c r="AA27" s="33"/>
      <c r="AB27" s="33"/>
      <c r="AC27" s="34">
        <f t="shared" si="6"/>
        <v>160</v>
      </c>
    </row>
    <row r="28" spans="1:29" ht="12.75">
      <c r="A28" s="5">
        <v>3319</v>
      </c>
      <c r="B28" s="9">
        <v>7</v>
      </c>
      <c r="C28" s="13" t="s">
        <v>40</v>
      </c>
      <c r="D28" s="33">
        <v>5500</v>
      </c>
      <c r="E28" s="33"/>
      <c r="F28" s="33"/>
      <c r="G28" s="33"/>
      <c r="H28" s="34">
        <f t="shared" si="2"/>
        <v>5500</v>
      </c>
      <c r="I28" s="33"/>
      <c r="J28" s="33"/>
      <c r="K28" s="33"/>
      <c r="L28" s="34">
        <f t="shared" si="3"/>
        <v>0</v>
      </c>
      <c r="M28" s="33"/>
      <c r="N28" s="34">
        <v>186</v>
      </c>
      <c r="O28" s="33"/>
      <c r="P28" s="34">
        <f t="shared" si="4"/>
        <v>186</v>
      </c>
      <c r="Q28" s="31"/>
      <c r="R28" s="5">
        <v>3319</v>
      </c>
      <c r="S28" s="9">
        <v>7</v>
      </c>
      <c r="T28" s="13" t="s">
        <v>40</v>
      </c>
      <c r="U28" s="33"/>
      <c r="V28" s="33">
        <v>55</v>
      </c>
      <c r="W28" s="33"/>
      <c r="X28" s="34">
        <f t="shared" si="5"/>
        <v>55</v>
      </c>
      <c r="Y28" s="30"/>
      <c r="Z28" s="33">
        <v>510</v>
      </c>
      <c r="AA28" s="33">
        <v>80</v>
      </c>
      <c r="AB28" s="33"/>
      <c r="AC28" s="34">
        <f t="shared" si="6"/>
        <v>590</v>
      </c>
    </row>
    <row r="29" spans="1:29" ht="12.75">
      <c r="A29" s="5">
        <v>3315</v>
      </c>
      <c r="B29" s="9">
        <v>8</v>
      </c>
      <c r="C29" s="13" t="s">
        <v>191</v>
      </c>
      <c r="D29" s="33">
        <v>5920</v>
      </c>
      <c r="E29" s="33"/>
      <c r="F29" s="33"/>
      <c r="G29" s="33"/>
      <c r="H29" s="34">
        <f t="shared" si="2"/>
        <v>5920</v>
      </c>
      <c r="I29" s="33"/>
      <c r="J29" s="33"/>
      <c r="K29" s="33"/>
      <c r="L29" s="34">
        <f t="shared" si="3"/>
        <v>0</v>
      </c>
      <c r="M29" s="33"/>
      <c r="N29" s="33">
        <v>155</v>
      </c>
      <c r="O29" s="33"/>
      <c r="P29" s="34">
        <f t="shared" si="4"/>
        <v>155</v>
      </c>
      <c r="Q29" s="30"/>
      <c r="R29" s="5">
        <v>3315</v>
      </c>
      <c r="S29" s="9">
        <v>8</v>
      </c>
      <c r="T29" s="13" t="s">
        <v>90</v>
      </c>
      <c r="U29" s="33"/>
      <c r="V29" s="33"/>
      <c r="W29" s="33"/>
      <c r="X29" s="34">
        <f t="shared" si="5"/>
        <v>0</v>
      </c>
      <c r="Y29" s="30"/>
      <c r="Z29" s="33">
        <v>548</v>
      </c>
      <c r="AA29" s="33"/>
      <c r="AB29" s="33"/>
      <c r="AC29" s="34">
        <f t="shared" si="6"/>
        <v>548</v>
      </c>
    </row>
    <row r="30" spans="1:29" ht="12.75">
      <c r="A30" s="5">
        <v>3315</v>
      </c>
      <c r="B30" s="9">
        <v>9</v>
      </c>
      <c r="C30" s="13" t="s">
        <v>64</v>
      </c>
      <c r="D30" s="33">
        <v>3835</v>
      </c>
      <c r="E30" s="33"/>
      <c r="F30" s="33"/>
      <c r="G30" s="33"/>
      <c r="H30" s="34">
        <f t="shared" si="2"/>
        <v>3835</v>
      </c>
      <c r="I30" s="33"/>
      <c r="J30" s="33"/>
      <c r="K30" s="33"/>
      <c r="L30" s="34">
        <f t="shared" si="3"/>
        <v>0</v>
      </c>
      <c r="M30" s="33"/>
      <c r="N30" s="33">
        <v>143</v>
      </c>
      <c r="O30" s="33"/>
      <c r="P30" s="34">
        <f t="shared" si="4"/>
        <v>143</v>
      </c>
      <c r="Q30" s="30"/>
      <c r="R30" s="5">
        <v>3315</v>
      </c>
      <c r="S30" s="9">
        <v>9</v>
      </c>
      <c r="T30" s="13" t="s">
        <v>64</v>
      </c>
      <c r="U30" s="33"/>
      <c r="V30" s="33"/>
      <c r="W30" s="33"/>
      <c r="X30" s="34">
        <f t="shared" si="5"/>
        <v>0</v>
      </c>
      <c r="Y30" s="30"/>
      <c r="Z30" s="33">
        <v>2384</v>
      </c>
      <c r="AA30" s="33">
        <v>29</v>
      </c>
      <c r="AB30" s="33"/>
      <c r="AC30" s="34">
        <f t="shared" si="6"/>
        <v>2413</v>
      </c>
    </row>
    <row r="31" spans="1:29" ht="12.75">
      <c r="A31" s="5">
        <v>3315</v>
      </c>
      <c r="B31" s="9">
        <v>10</v>
      </c>
      <c r="C31" s="13" t="s">
        <v>65</v>
      </c>
      <c r="D31" s="33">
        <v>6690</v>
      </c>
      <c r="E31" s="33"/>
      <c r="F31" s="33"/>
      <c r="G31" s="33"/>
      <c r="H31" s="34">
        <f t="shared" si="2"/>
        <v>6690</v>
      </c>
      <c r="I31" s="33"/>
      <c r="J31" s="33"/>
      <c r="K31" s="33"/>
      <c r="L31" s="34">
        <f t="shared" si="3"/>
        <v>0</v>
      </c>
      <c r="M31" s="33"/>
      <c r="N31" s="33">
        <v>75</v>
      </c>
      <c r="O31" s="33"/>
      <c r="P31" s="34">
        <f t="shared" si="4"/>
        <v>75</v>
      </c>
      <c r="Q31" s="30"/>
      <c r="R31" s="5">
        <v>3315</v>
      </c>
      <c r="S31" s="9">
        <v>10</v>
      </c>
      <c r="T31" s="13" t="s">
        <v>65</v>
      </c>
      <c r="U31" s="33"/>
      <c r="V31" s="33"/>
      <c r="W31" s="33"/>
      <c r="X31" s="34">
        <f t="shared" si="5"/>
        <v>0</v>
      </c>
      <c r="Y31" s="30"/>
      <c r="Z31" s="33">
        <v>450</v>
      </c>
      <c r="AA31" s="33">
        <v>76.3</v>
      </c>
      <c r="AB31" s="33"/>
      <c r="AC31" s="34">
        <f t="shared" si="6"/>
        <v>526.3</v>
      </c>
    </row>
    <row r="32" spans="1:29" ht="12.75">
      <c r="A32" s="5">
        <v>3315</v>
      </c>
      <c r="B32" s="9">
        <v>11</v>
      </c>
      <c r="C32" s="13" t="s">
        <v>41</v>
      </c>
      <c r="D32" s="33">
        <v>3920</v>
      </c>
      <c r="E32" s="33"/>
      <c r="F32" s="33"/>
      <c r="G32" s="33"/>
      <c r="H32" s="34">
        <f t="shared" si="2"/>
        <v>3920</v>
      </c>
      <c r="I32" s="33"/>
      <c r="J32" s="33"/>
      <c r="K32" s="33"/>
      <c r="L32" s="34">
        <f t="shared" si="3"/>
        <v>0</v>
      </c>
      <c r="M32" s="33"/>
      <c r="N32" s="33">
        <v>75</v>
      </c>
      <c r="O32" s="33"/>
      <c r="P32" s="34">
        <f t="shared" si="4"/>
        <v>75</v>
      </c>
      <c r="Q32" s="30"/>
      <c r="R32" s="5">
        <v>3315</v>
      </c>
      <c r="S32" s="9">
        <v>11</v>
      </c>
      <c r="T32" s="13" t="s">
        <v>41</v>
      </c>
      <c r="U32" s="33"/>
      <c r="V32" s="33"/>
      <c r="W32" s="33"/>
      <c r="X32" s="34">
        <f t="shared" si="5"/>
        <v>0</v>
      </c>
      <c r="Y32" s="30"/>
      <c r="Z32" s="33">
        <v>163</v>
      </c>
      <c r="AA32" s="33">
        <v>85</v>
      </c>
      <c r="AB32" s="33"/>
      <c r="AC32" s="34">
        <f t="shared" si="6"/>
        <v>248</v>
      </c>
    </row>
    <row r="33" spans="1:29" ht="19.5" customHeight="1">
      <c r="A33" s="5"/>
      <c r="B33" s="9"/>
      <c r="C33" s="17" t="s">
        <v>51</v>
      </c>
      <c r="D33" s="29">
        <f>SUM(D35:D59)</f>
        <v>31780.599999999995</v>
      </c>
      <c r="E33" s="29">
        <f>SUM(E35:E59)</f>
        <v>-6615.2</v>
      </c>
      <c r="F33" s="29">
        <f>SUM(F35:F59)</f>
        <v>0</v>
      </c>
      <c r="G33" s="29">
        <f>SUM(G35:G59)</f>
        <v>0</v>
      </c>
      <c r="H33" s="54">
        <f>SUM(D33:G33)</f>
        <v>25165.399999999994</v>
      </c>
      <c r="I33" s="29"/>
      <c r="J33" s="29">
        <f>SUM(J35:J59)</f>
        <v>0</v>
      </c>
      <c r="K33" s="29">
        <f>SUM(K35:K59)</f>
        <v>0</v>
      </c>
      <c r="L33" s="53">
        <f t="shared" si="3"/>
        <v>0</v>
      </c>
      <c r="M33" s="29"/>
      <c r="N33" s="29">
        <f>SUM(N35:N59)</f>
        <v>20189.800000000003</v>
      </c>
      <c r="O33" s="29">
        <f>SUM(O35:O59)</f>
        <v>0</v>
      </c>
      <c r="P33" s="53">
        <f t="shared" si="4"/>
        <v>20189.800000000003</v>
      </c>
      <c r="Q33" s="29"/>
      <c r="R33" s="5"/>
      <c r="S33" s="9"/>
      <c r="T33" s="17" t="s">
        <v>51</v>
      </c>
      <c r="U33" s="29">
        <f>SUM(U35:U59)</f>
        <v>22988.1</v>
      </c>
      <c r="V33" s="29">
        <f>SUM(V35:V59)</f>
        <v>352.9999999999999</v>
      </c>
      <c r="W33" s="29">
        <f>SUM(W35:W59)</f>
        <v>0</v>
      </c>
      <c r="X33" s="29">
        <f>SUM(X35:X59)</f>
        <v>23341.100000000002</v>
      </c>
      <c r="Y33" s="29"/>
      <c r="Z33" s="29">
        <f>SUM(Z35:Z59)</f>
        <v>125832.40000000001</v>
      </c>
      <c r="AA33" s="29">
        <f>SUM(AA35:AA59)</f>
        <v>5545.200000000001</v>
      </c>
      <c r="AB33" s="29">
        <f>SUM(AB35:AB59)</f>
        <v>0</v>
      </c>
      <c r="AC33" s="29">
        <f>SUM(AC35:AC59)</f>
        <v>131377.6</v>
      </c>
    </row>
    <row r="34" spans="1:29" ht="9.75" customHeight="1">
      <c r="A34" s="5"/>
      <c r="B34" s="9"/>
      <c r="C34" s="11" t="s">
        <v>1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5"/>
      <c r="S34" s="9"/>
      <c r="T34" s="11" t="s">
        <v>1</v>
      </c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2.75" customHeight="1">
      <c r="A35" s="5">
        <v>4357</v>
      </c>
      <c r="B35" s="9">
        <v>1</v>
      </c>
      <c r="C35" s="12" t="s">
        <v>57</v>
      </c>
      <c r="D35" s="33">
        <v>467.8</v>
      </c>
      <c r="E35" s="33">
        <v>-223.9</v>
      </c>
      <c r="F35" s="33"/>
      <c r="G35" s="33"/>
      <c r="H35" s="34">
        <f aca="true" t="shared" si="7" ref="H35:H59">D35+E35</f>
        <v>243.9</v>
      </c>
      <c r="I35" s="33"/>
      <c r="J35" s="33"/>
      <c r="K35" s="33"/>
      <c r="L35" s="34">
        <f aca="true" t="shared" si="8" ref="L35:L60">J35+K35</f>
        <v>0</v>
      </c>
      <c r="M35" s="33"/>
      <c r="N35" s="33">
        <v>243.9</v>
      </c>
      <c r="O35" s="33"/>
      <c r="P35" s="34">
        <f aca="true" t="shared" si="9" ref="P35:P59">N35+O35</f>
        <v>243.9</v>
      </c>
      <c r="Q35" s="33"/>
      <c r="R35" s="5">
        <v>4357</v>
      </c>
      <c r="S35" s="9">
        <v>1</v>
      </c>
      <c r="T35" s="12" t="s">
        <v>57</v>
      </c>
      <c r="U35" s="33">
        <v>1212</v>
      </c>
      <c r="V35" s="33">
        <v>-800</v>
      </c>
      <c r="W35" s="33"/>
      <c r="X35" s="34">
        <f aca="true" t="shared" si="10" ref="X35:X59">SUM(U35:W35)</f>
        <v>412</v>
      </c>
      <c r="Y35" s="33"/>
      <c r="Z35" s="33">
        <v>1200</v>
      </c>
      <c r="AA35" s="33">
        <f>223.9+1200</f>
        <v>1423.9</v>
      </c>
      <c r="AB35" s="33"/>
      <c r="AC35" s="34">
        <f aca="true" t="shared" si="11" ref="AC35:AC59">SUM(Z35:AB35)</f>
        <v>2623.9</v>
      </c>
    </row>
    <row r="36" spans="1:29" ht="12.75" customHeight="1">
      <c r="A36" s="5">
        <v>4357</v>
      </c>
      <c r="B36" s="9">
        <v>2</v>
      </c>
      <c r="C36" s="12" t="s">
        <v>42</v>
      </c>
      <c r="D36" s="33">
        <v>285</v>
      </c>
      <c r="E36" s="33"/>
      <c r="F36" s="33"/>
      <c r="G36" s="33"/>
      <c r="H36" s="34">
        <f t="shared" si="7"/>
        <v>285</v>
      </c>
      <c r="I36" s="33"/>
      <c r="J36" s="33"/>
      <c r="K36" s="33"/>
      <c r="L36" s="34">
        <f t="shared" si="8"/>
        <v>0</v>
      </c>
      <c r="M36" s="33"/>
      <c r="N36" s="33">
        <v>285</v>
      </c>
      <c r="O36" s="33"/>
      <c r="P36" s="34">
        <f t="shared" si="9"/>
        <v>285</v>
      </c>
      <c r="Q36" s="33"/>
      <c r="R36" s="5">
        <v>4357</v>
      </c>
      <c r="S36" s="9">
        <v>2</v>
      </c>
      <c r="T36" s="12" t="s">
        <v>42</v>
      </c>
      <c r="U36" s="33">
        <v>0</v>
      </c>
      <c r="V36" s="33"/>
      <c r="W36" s="33"/>
      <c r="X36" s="34">
        <f t="shared" si="10"/>
        <v>0</v>
      </c>
      <c r="Y36" s="33"/>
      <c r="Z36" s="33">
        <v>6900</v>
      </c>
      <c r="AA36" s="33">
        <v>-750</v>
      </c>
      <c r="AB36" s="33"/>
      <c r="AC36" s="34">
        <f t="shared" si="11"/>
        <v>6150</v>
      </c>
    </row>
    <row r="37" spans="1:29" ht="12.75" customHeight="1">
      <c r="A37" s="5">
        <v>4357</v>
      </c>
      <c r="B37" s="9">
        <v>3</v>
      </c>
      <c r="C37" s="12" t="s">
        <v>67</v>
      </c>
      <c r="D37" s="33">
        <v>504</v>
      </c>
      <c r="E37" s="33">
        <v>-480.1</v>
      </c>
      <c r="F37" s="33"/>
      <c r="G37" s="33"/>
      <c r="H37" s="34">
        <f t="shared" si="7"/>
        <v>23.899999999999977</v>
      </c>
      <c r="I37" s="33"/>
      <c r="J37" s="33"/>
      <c r="K37" s="33"/>
      <c r="L37" s="34">
        <f t="shared" si="8"/>
        <v>0</v>
      </c>
      <c r="M37" s="33"/>
      <c r="N37" s="33">
        <v>23.9</v>
      </c>
      <c r="O37" s="33"/>
      <c r="P37" s="34">
        <f t="shared" si="9"/>
        <v>23.9</v>
      </c>
      <c r="Q37" s="33"/>
      <c r="R37" s="5">
        <v>4357</v>
      </c>
      <c r="S37" s="9">
        <v>3</v>
      </c>
      <c r="T37" s="12" t="s">
        <v>67</v>
      </c>
      <c r="U37" s="33"/>
      <c r="V37" s="33"/>
      <c r="W37" s="33"/>
      <c r="X37" s="34">
        <f t="shared" si="10"/>
        <v>0</v>
      </c>
      <c r="Y37" s="33"/>
      <c r="Z37" s="33">
        <v>2150</v>
      </c>
      <c r="AA37" s="33">
        <v>480.1</v>
      </c>
      <c r="AB37" s="33"/>
      <c r="AC37" s="34">
        <f t="shared" si="11"/>
        <v>2630.1</v>
      </c>
    </row>
    <row r="38" spans="1:29" ht="12.75" customHeight="1">
      <c r="A38" s="5">
        <v>4357</v>
      </c>
      <c r="B38" s="9">
        <v>4</v>
      </c>
      <c r="C38" s="12" t="s">
        <v>43</v>
      </c>
      <c r="D38" s="33">
        <v>1926</v>
      </c>
      <c r="E38" s="33">
        <v>-872.6</v>
      </c>
      <c r="F38" s="33"/>
      <c r="G38" s="33"/>
      <c r="H38" s="34">
        <f t="shared" si="7"/>
        <v>1053.4</v>
      </c>
      <c r="I38" s="33"/>
      <c r="J38" s="33"/>
      <c r="K38" s="33"/>
      <c r="L38" s="34">
        <f t="shared" si="8"/>
        <v>0</v>
      </c>
      <c r="M38" s="33"/>
      <c r="N38" s="33">
        <v>1053.4</v>
      </c>
      <c r="O38" s="33"/>
      <c r="P38" s="34">
        <f t="shared" si="9"/>
        <v>1053.4</v>
      </c>
      <c r="Q38" s="33"/>
      <c r="R38" s="5">
        <v>4357</v>
      </c>
      <c r="S38" s="9">
        <v>4</v>
      </c>
      <c r="T38" s="12" t="s">
        <v>43</v>
      </c>
      <c r="U38" s="33"/>
      <c r="V38" s="33"/>
      <c r="W38" s="33"/>
      <c r="X38" s="34">
        <f t="shared" si="10"/>
        <v>0</v>
      </c>
      <c r="Y38" s="33"/>
      <c r="Z38" s="33"/>
      <c r="AA38" s="33"/>
      <c r="AB38" s="33"/>
      <c r="AC38" s="34">
        <f t="shared" si="11"/>
        <v>0</v>
      </c>
    </row>
    <row r="39" spans="1:29" ht="12.75" customHeight="1">
      <c r="A39" s="5">
        <v>4357</v>
      </c>
      <c r="B39" s="9">
        <v>5</v>
      </c>
      <c r="C39" s="12" t="s">
        <v>44</v>
      </c>
      <c r="D39" s="34">
        <v>4865.1</v>
      </c>
      <c r="E39" s="34">
        <v>-400</v>
      </c>
      <c r="F39" s="34"/>
      <c r="G39" s="34"/>
      <c r="H39" s="34">
        <f t="shared" si="7"/>
        <v>4465.1</v>
      </c>
      <c r="I39" s="34"/>
      <c r="J39" s="34"/>
      <c r="K39" s="34"/>
      <c r="L39" s="34">
        <f t="shared" si="8"/>
        <v>0</v>
      </c>
      <c r="M39" s="34"/>
      <c r="N39" s="33">
        <v>2766.8</v>
      </c>
      <c r="O39" s="34"/>
      <c r="P39" s="34">
        <f t="shared" si="9"/>
        <v>2766.8</v>
      </c>
      <c r="Q39" s="33"/>
      <c r="R39" s="5">
        <v>4357</v>
      </c>
      <c r="S39" s="9">
        <v>5</v>
      </c>
      <c r="T39" s="12" t="s">
        <v>44</v>
      </c>
      <c r="U39" s="34">
        <v>1500</v>
      </c>
      <c r="V39" s="34">
        <v>-320.4</v>
      </c>
      <c r="W39" s="34"/>
      <c r="X39" s="34">
        <f t="shared" si="10"/>
        <v>1179.6</v>
      </c>
      <c r="Y39" s="34"/>
      <c r="Z39" s="34">
        <v>26213.4</v>
      </c>
      <c r="AA39" s="34">
        <f>320.4+400</f>
        <v>720.4</v>
      </c>
      <c r="AB39" s="34"/>
      <c r="AC39" s="34">
        <f t="shared" si="11"/>
        <v>26933.800000000003</v>
      </c>
    </row>
    <row r="40" spans="1:29" ht="12.75" customHeight="1">
      <c r="A40" s="5">
        <v>4357</v>
      </c>
      <c r="B40" s="9">
        <v>6</v>
      </c>
      <c r="C40" s="12" t="s">
        <v>68</v>
      </c>
      <c r="D40" s="33">
        <v>461.1</v>
      </c>
      <c r="E40" s="33"/>
      <c r="F40" s="33"/>
      <c r="G40" s="33"/>
      <c r="H40" s="34">
        <f t="shared" si="7"/>
        <v>461.1</v>
      </c>
      <c r="I40" s="33"/>
      <c r="J40" s="33"/>
      <c r="K40" s="33"/>
      <c r="L40" s="34">
        <f t="shared" si="8"/>
        <v>0</v>
      </c>
      <c r="M40" s="33"/>
      <c r="N40" s="33">
        <v>336.7</v>
      </c>
      <c r="O40" s="33"/>
      <c r="P40" s="34">
        <f t="shared" si="9"/>
        <v>336.7</v>
      </c>
      <c r="Q40" s="33"/>
      <c r="R40" s="5">
        <v>4357</v>
      </c>
      <c r="S40" s="9">
        <v>6</v>
      </c>
      <c r="T40" s="12" t="s">
        <v>68</v>
      </c>
      <c r="U40" s="33">
        <v>200</v>
      </c>
      <c r="V40" s="33"/>
      <c r="W40" s="33"/>
      <c r="X40" s="34">
        <f t="shared" si="10"/>
        <v>200</v>
      </c>
      <c r="Y40" s="33"/>
      <c r="Z40" s="33">
        <v>750</v>
      </c>
      <c r="AA40" s="33"/>
      <c r="AB40" s="33"/>
      <c r="AC40" s="34">
        <f t="shared" si="11"/>
        <v>750</v>
      </c>
    </row>
    <row r="41" spans="1:29" ht="12.75" customHeight="1">
      <c r="A41" s="5">
        <v>4357</v>
      </c>
      <c r="B41" s="9">
        <v>7</v>
      </c>
      <c r="C41" s="12" t="s">
        <v>76</v>
      </c>
      <c r="D41" s="33">
        <v>2144</v>
      </c>
      <c r="E41" s="33"/>
      <c r="F41" s="33"/>
      <c r="G41" s="33"/>
      <c r="H41" s="34">
        <f t="shared" si="7"/>
        <v>2144</v>
      </c>
      <c r="I41" s="33"/>
      <c r="J41" s="33"/>
      <c r="K41" s="33"/>
      <c r="L41" s="34">
        <f t="shared" si="8"/>
        <v>0</v>
      </c>
      <c r="M41" s="33"/>
      <c r="N41" s="33">
        <v>1452</v>
      </c>
      <c r="O41" s="33"/>
      <c r="P41" s="34">
        <f t="shared" si="9"/>
        <v>1452</v>
      </c>
      <c r="Q41" s="33"/>
      <c r="R41" s="5">
        <v>4357</v>
      </c>
      <c r="S41" s="9">
        <v>7</v>
      </c>
      <c r="T41" s="12" t="s">
        <v>76</v>
      </c>
      <c r="U41" s="33">
        <v>210</v>
      </c>
      <c r="V41" s="33"/>
      <c r="W41" s="33"/>
      <c r="X41" s="34">
        <f t="shared" si="10"/>
        <v>210</v>
      </c>
      <c r="Y41" s="33"/>
      <c r="Z41" s="33">
        <v>6470</v>
      </c>
      <c r="AA41" s="33">
        <v>755.9</v>
      </c>
      <c r="AB41" s="33"/>
      <c r="AC41" s="34">
        <f t="shared" si="11"/>
        <v>7225.9</v>
      </c>
    </row>
    <row r="42" spans="1:29" ht="12.75" customHeight="1">
      <c r="A42" s="5">
        <v>4357</v>
      </c>
      <c r="B42" s="9">
        <v>8</v>
      </c>
      <c r="C42" s="12" t="s">
        <v>45</v>
      </c>
      <c r="D42" s="33">
        <v>434.6</v>
      </c>
      <c r="E42" s="33">
        <v>-311</v>
      </c>
      <c r="F42" s="33"/>
      <c r="G42" s="33"/>
      <c r="H42" s="34">
        <f t="shared" si="7"/>
        <v>123.60000000000002</v>
      </c>
      <c r="I42" s="33"/>
      <c r="J42" s="33"/>
      <c r="K42" s="33"/>
      <c r="L42" s="34">
        <f t="shared" si="8"/>
        <v>0</v>
      </c>
      <c r="M42" s="33"/>
      <c r="N42" s="33">
        <v>123.6</v>
      </c>
      <c r="O42" s="33"/>
      <c r="P42" s="34">
        <f t="shared" si="9"/>
        <v>123.6</v>
      </c>
      <c r="Q42" s="33"/>
      <c r="R42" s="5">
        <v>4357</v>
      </c>
      <c r="S42" s="9">
        <v>8</v>
      </c>
      <c r="T42" s="12" t="s">
        <v>45</v>
      </c>
      <c r="U42" s="33"/>
      <c r="V42" s="33"/>
      <c r="W42" s="33"/>
      <c r="X42" s="34">
        <f t="shared" si="10"/>
        <v>0</v>
      </c>
      <c r="Y42" s="33"/>
      <c r="Z42" s="33">
        <v>2000</v>
      </c>
      <c r="AA42" s="33">
        <v>250</v>
      </c>
      <c r="AB42" s="33"/>
      <c r="AC42" s="34">
        <f t="shared" si="11"/>
        <v>2250</v>
      </c>
    </row>
    <row r="43" spans="1:29" ht="12.75" customHeight="1">
      <c r="A43" s="5">
        <v>4357</v>
      </c>
      <c r="B43" s="9">
        <v>9</v>
      </c>
      <c r="C43" s="12" t="s">
        <v>58</v>
      </c>
      <c r="D43" s="33">
        <v>1712.9</v>
      </c>
      <c r="E43" s="33">
        <v>-1395.5</v>
      </c>
      <c r="F43" s="33"/>
      <c r="G43" s="33"/>
      <c r="H43" s="34">
        <f t="shared" si="7"/>
        <v>317.4000000000001</v>
      </c>
      <c r="I43" s="33"/>
      <c r="J43" s="33"/>
      <c r="K43" s="33"/>
      <c r="L43" s="34">
        <f t="shared" si="8"/>
        <v>0</v>
      </c>
      <c r="M43" s="33"/>
      <c r="N43" s="33">
        <v>317.4</v>
      </c>
      <c r="O43" s="33"/>
      <c r="P43" s="34">
        <f t="shared" si="9"/>
        <v>317.4</v>
      </c>
      <c r="Q43" s="33"/>
      <c r="R43" s="5">
        <v>4357</v>
      </c>
      <c r="S43" s="9">
        <v>9</v>
      </c>
      <c r="T43" s="12" t="s">
        <v>58</v>
      </c>
      <c r="U43" s="33"/>
      <c r="V43" s="33"/>
      <c r="W43" s="33"/>
      <c r="X43" s="34">
        <f t="shared" si="10"/>
        <v>0</v>
      </c>
      <c r="Y43" s="33"/>
      <c r="Z43" s="33">
        <v>1087.9</v>
      </c>
      <c r="AA43" s="33">
        <v>1395.5</v>
      </c>
      <c r="AB43" s="33"/>
      <c r="AC43" s="34">
        <f t="shared" si="11"/>
        <v>2483.4</v>
      </c>
    </row>
    <row r="44" spans="1:29" ht="12.75" customHeight="1">
      <c r="A44" s="5">
        <v>4357</v>
      </c>
      <c r="B44" s="9">
        <v>10</v>
      </c>
      <c r="C44" s="12" t="s">
        <v>46</v>
      </c>
      <c r="D44" s="33">
        <v>106.4</v>
      </c>
      <c r="E44" s="33"/>
      <c r="F44" s="33"/>
      <c r="G44" s="33"/>
      <c r="H44" s="34">
        <f t="shared" si="7"/>
        <v>106.4</v>
      </c>
      <c r="I44" s="33"/>
      <c r="J44" s="33"/>
      <c r="K44" s="33"/>
      <c r="L44" s="34">
        <f t="shared" si="8"/>
        <v>0</v>
      </c>
      <c r="M44" s="33"/>
      <c r="N44" s="33">
        <v>106.4</v>
      </c>
      <c r="O44" s="33"/>
      <c r="P44" s="34">
        <f t="shared" si="9"/>
        <v>106.4</v>
      </c>
      <c r="Q44" s="33"/>
      <c r="R44" s="5">
        <v>4357</v>
      </c>
      <c r="S44" s="9">
        <v>10</v>
      </c>
      <c r="T44" s="12" t="s">
        <v>46</v>
      </c>
      <c r="U44" s="33"/>
      <c r="V44" s="33"/>
      <c r="W44" s="33"/>
      <c r="X44" s="34">
        <f t="shared" si="10"/>
        <v>0</v>
      </c>
      <c r="Y44" s="33"/>
      <c r="Z44" s="33">
        <v>800</v>
      </c>
      <c r="AA44" s="33">
        <v>750</v>
      </c>
      <c r="AB44" s="33"/>
      <c r="AC44" s="34">
        <f t="shared" si="11"/>
        <v>1550</v>
      </c>
    </row>
    <row r="45" spans="1:29" ht="12.75" customHeight="1">
      <c r="A45" s="5">
        <v>4357</v>
      </c>
      <c r="B45" s="9">
        <v>11</v>
      </c>
      <c r="C45" s="12" t="s">
        <v>219</v>
      </c>
      <c r="D45" s="33">
        <v>298.7</v>
      </c>
      <c r="E45" s="33"/>
      <c r="F45" s="33"/>
      <c r="G45" s="33"/>
      <c r="H45" s="34">
        <f t="shared" si="7"/>
        <v>298.7</v>
      </c>
      <c r="I45" s="33"/>
      <c r="J45" s="33"/>
      <c r="K45" s="33"/>
      <c r="L45" s="34">
        <f t="shared" si="8"/>
        <v>0</v>
      </c>
      <c r="M45" s="33"/>
      <c r="N45" s="33">
        <v>298.7</v>
      </c>
      <c r="O45" s="33"/>
      <c r="P45" s="34">
        <f t="shared" si="9"/>
        <v>298.7</v>
      </c>
      <c r="Q45" s="33"/>
      <c r="R45" s="5">
        <v>4357</v>
      </c>
      <c r="S45" s="9">
        <v>11</v>
      </c>
      <c r="T45" s="12" t="s">
        <v>47</v>
      </c>
      <c r="U45" s="33">
        <v>500</v>
      </c>
      <c r="V45" s="33"/>
      <c r="W45" s="33"/>
      <c r="X45" s="34">
        <f t="shared" si="10"/>
        <v>500</v>
      </c>
      <c r="Y45" s="33"/>
      <c r="Z45" s="33">
        <v>600</v>
      </c>
      <c r="AA45" s="33"/>
      <c r="AB45" s="33"/>
      <c r="AC45" s="34">
        <f t="shared" si="11"/>
        <v>600</v>
      </c>
    </row>
    <row r="46" spans="1:29" ht="12.75" customHeight="1">
      <c r="A46" s="5">
        <v>4357</v>
      </c>
      <c r="B46" s="9">
        <v>13</v>
      </c>
      <c r="C46" s="12" t="s">
        <v>102</v>
      </c>
      <c r="D46" s="33">
        <v>1543.5</v>
      </c>
      <c r="E46" s="33">
        <v>-773.4</v>
      </c>
      <c r="F46" s="33"/>
      <c r="G46" s="33"/>
      <c r="H46" s="34">
        <f t="shared" si="7"/>
        <v>770.1</v>
      </c>
      <c r="I46" s="33"/>
      <c r="J46" s="33"/>
      <c r="K46" s="33"/>
      <c r="L46" s="34">
        <f t="shared" si="8"/>
        <v>0</v>
      </c>
      <c r="M46" s="33"/>
      <c r="N46" s="33">
        <v>770.1</v>
      </c>
      <c r="O46" s="33"/>
      <c r="P46" s="34">
        <f t="shared" si="9"/>
        <v>770.1</v>
      </c>
      <c r="Q46" s="33"/>
      <c r="R46" s="5">
        <v>4357</v>
      </c>
      <c r="S46" s="9">
        <v>13</v>
      </c>
      <c r="T46" s="12" t="s">
        <v>102</v>
      </c>
      <c r="U46" s="33">
        <v>0</v>
      </c>
      <c r="V46" s="33"/>
      <c r="W46" s="33"/>
      <c r="X46" s="34">
        <f t="shared" si="10"/>
        <v>0</v>
      </c>
      <c r="Y46" s="33"/>
      <c r="Z46" s="33">
        <v>5770</v>
      </c>
      <c r="AA46" s="33">
        <v>-12.2</v>
      </c>
      <c r="AB46" s="33"/>
      <c r="AC46" s="34">
        <f t="shared" si="11"/>
        <v>5757.8</v>
      </c>
    </row>
    <row r="47" spans="1:29" ht="12.75">
      <c r="A47" s="5">
        <v>4357</v>
      </c>
      <c r="B47" s="9">
        <v>14</v>
      </c>
      <c r="C47" s="13" t="s">
        <v>37</v>
      </c>
      <c r="D47" s="33">
        <v>593.5</v>
      </c>
      <c r="E47" s="33"/>
      <c r="F47" s="33"/>
      <c r="G47" s="33"/>
      <c r="H47" s="34">
        <f t="shared" si="7"/>
        <v>593.5</v>
      </c>
      <c r="I47" s="33"/>
      <c r="J47" s="33"/>
      <c r="K47" s="33"/>
      <c r="L47" s="34">
        <f t="shared" si="8"/>
        <v>0</v>
      </c>
      <c r="M47" s="33"/>
      <c r="N47" s="33">
        <v>593.5</v>
      </c>
      <c r="O47" s="33"/>
      <c r="P47" s="34">
        <f t="shared" si="9"/>
        <v>593.5</v>
      </c>
      <c r="Q47" s="33"/>
      <c r="R47" s="5">
        <v>4357</v>
      </c>
      <c r="S47" s="9">
        <v>14</v>
      </c>
      <c r="T47" s="13" t="s">
        <v>37</v>
      </c>
      <c r="U47" s="33">
        <v>250</v>
      </c>
      <c r="V47" s="33"/>
      <c r="W47" s="33"/>
      <c r="X47" s="34">
        <f t="shared" si="10"/>
        <v>250</v>
      </c>
      <c r="Y47" s="33"/>
      <c r="Z47" s="33">
        <v>2550</v>
      </c>
      <c r="AA47" s="33"/>
      <c r="AB47" s="33"/>
      <c r="AC47" s="34">
        <f t="shared" si="11"/>
        <v>2550</v>
      </c>
    </row>
    <row r="48" spans="1:29" ht="12.75">
      <c r="A48" s="5">
        <v>4357</v>
      </c>
      <c r="B48" s="9">
        <v>15</v>
      </c>
      <c r="C48" s="13" t="s">
        <v>59</v>
      </c>
      <c r="D48" s="33">
        <v>1648.1</v>
      </c>
      <c r="E48" s="33">
        <v>-304</v>
      </c>
      <c r="F48" s="33"/>
      <c r="G48" s="33"/>
      <c r="H48" s="34">
        <f t="shared" si="7"/>
        <v>1344.1</v>
      </c>
      <c r="I48" s="33"/>
      <c r="J48" s="33"/>
      <c r="K48" s="33"/>
      <c r="L48" s="34">
        <f t="shared" si="8"/>
        <v>0</v>
      </c>
      <c r="M48" s="33"/>
      <c r="N48" s="33">
        <v>1344.1</v>
      </c>
      <c r="O48" s="33"/>
      <c r="P48" s="34">
        <f t="shared" si="9"/>
        <v>1344.1</v>
      </c>
      <c r="Q48" s="33"/>
      <c r="R48" s="5">
        <v>4357</v>
      </c>
      <c r="S48" s="9">
        <v>15</v>
      </c>
      <c r="T48" s="13" t="s">
        <v>59</v>
      </c>
      <c r="U48" s="33"/>
      <c r="V48" s="33"/>
      <c r="W48" s="33"/>
      <c r="X48" s="34">
        <f t="shared" si="10"/>
        <v>0</v>
      </c>
      <c r="Y48" s="33"/>
      <c r="Z48" s="33">
        <v>3000</v>
      </c>
      <c r="AA48" s="33">
        <v>-1500</v>
      </c>
      <c r="AB48" s="33"/>
      <c r="AC48" s="34">
        <f t="shared" si="11"/>
        <v>1500</v>
      </c>
    </row>
    <row r="49" spans="1:29" ht="12.75">
      <c r="A49" s="5">
        <v>4357</v>
      </c>
      <c r="B49" s="9">
        <v>16</v>
      </c>
      <c r="C49" s="13" t="s">
        <v>60</v>
      </c>
      <c r="D49" s="33">
        <v>2602.4</v>
      </c>
      <c r="E49" s="33">
        <v>-500</v>
      </c>
      <c r="F49" s="33"/>
      <c r="G49" s="33"/>
      <c r="H49" s="34">
        <f t="shared" si="7"/>
        <v>2102.4</v>
      </c>
      <c r="I49" s="33"/>
      <c r="J49" s="33"/>
      <c r="K49" s="33"/>
      <c r="L49" s="34">
        <f t="shared" si="8"/>
        <v>0</v>
      </c>
      <c r="M49" s="33"/>
      <c r="N49" s="33">
        <v>1608.7</v>
      </c>
      <c r="O49" s="33"/>
      <c r="P49" s="34">
        <f t="shared" si="9"/>
        <v>1608.7</v>
      </c>
      <c r="Q49" s="33"/>
      <c r="R49" s="5">
        <v>4357</v>
      </c>
      <c r="S49" s="9">
        <v>16</v>
      </c>
      <c r="T49" s="13" t="s">
        <v>60</v>
      </c>
      <c r="U49" s="33"/>
      <c r="V49" s="33"/>
      <c r="W49" s="33"/>
      <c r="X49" s="34">
        <f t="shared" si="10"/>
        <v>0</v>
      </c>
      <c r="Y49" s="33"/>
      <c r="Z49" s="33"/>
      <c r="AA49" s="33"/>
      <c r="AB49" s="33"/>
      <c r="AC49" s="34">
        <f t="shared" si="11"/>
        <v>0</v>
      </c>
    </row>
    <row r="50" spans="1:29" ht="12.75">
      <c r="A50" s="5">
        <v>4355</v>
      </c>
      <c r="B50" s="9">
        <v>17</v>
      </c>
      <c r="C50" s="13" t="s">
        <v>69</v>
      </c>
      <c r="D50" s="33">
        <v>864.5</v>
      </c>
      <c r="E50" s="33"/>
      <c r="F50" s="33"/>
      <c r="G50" s="33"/>
      <c r="H50" s="34">
        <f t="shared" si="7"/>
        <v>864.5</v>
      </c>
      <c r="I50" s="33"/>
      <c r="J50" s="33"/>
      <c r="K50" s="33"/>
      <c r="L50" s="34">
        <f t="shared" si="8"/>
        <v>0</v>
      </c>
      <c r="M50" s="33"/>
      <c r="N50" s="33">
        <v>60.9</v>
      </c>
      <c r="O50" s="33"/>
      <c r="P50" s="34">
        <f t="shared" si="9"/>
        <v>60.9</v>
      </c>
      <c r="Q50" s="33"/>
      <c r="R50" s="5">
        <v>4355</v>
      </c>
      <c r="S50" s="9">
        <v>17</v>
      </c>
      <c r="T50" s="13" t="s">
        <v>69</v>
      </c>
      <c r="U50" s="33"/>
      <c r="V50" s="33"/>
      <c r="W50" s="33"/>
      <c r="X50" s="34">
        <f t="shared" si="10"/>
        <v>0</v>
      </c>
      <c r="Y50" s="33"/>
      <c r="Z50" s="33">
        <v>3.2</v>
      </c>
      <c r="AA50" s="33"/>
      <c r="AB50" s="33"/>
      <c r="AC50" s="34">
        <f t="shared" si="11"/>
        <v>3.2</v>
      </c>
    </row>
    <row r="51" spans="1:29" ht="12.75">
      <c r="A51" s="5">
        <v>4357</v>
      </c>
      <c r="B51" s="9">
        <v>18</v>
      </c>
      <c r="C51" s="13" t="s">
        <v>220</v>
      </c>
      <c r="D51" s="33">
        <v>2469.3</v>
      </c>
      <c r="E51" s="33"/>
      <c r="F51" s="33"/>
      <c r="G51" s="33"/>
      <c r="H51" s="34">
        <f t="shared" si="7"/>
        <v>2469.3</v>
      </c>
      <c r="I51" s="33"/>
      <c r="J51" s="33"/>
      <c r="K51" s="33"/>
      <c r="L51" s="34">
        <f t="shared" si="8"/>
        <v>0</v>
      </c>
      <c r="M51" s="33"/>
      <c r="N51" s="33">
        <v>2469.3</v>
      </c>
      <c r="O51" s="33"/>
      <c r="P51" s="34">
        <f t="shared" si="9"/>
        <v>2469.3</v>
      </c>
      <c r="Q51" s="33"/>
      <c r="R51" s="5">
        <v>4357</v>
      </c>
      <c r="S51" s="9">
        <v>18</v>
      </c>
      <c r="T51" s="13" t="s">
        <v>61</v>
      </c>
      <c r="U51" s="33">
        <v>12593.1</v>
      </c>
      <c r="V51" s="33"/>
      <c r="W51" s="33"/>
      <c r="X51" s="34">
        <f t="shared" si="10"/>
        <v>12593.1</v>
      </c>
      <c r="Y51" s="33"/>
      <c r="Z51" s="33">
        <v>14520.6</v>
      </c>
      <c r="AA51" s="33">
        <v>-512</v>
      </c>
      <c r="AB51" s="33"/>
      <c r="AC51" s="34">
        <f t="shared" si="11"/>
        <v>14008.6</v>
      </c>
    </row>
    <row r="52" spans="1:29" ht="12.75">
      <c r="A52" s="5">
        <v>4357</v>
      </c>
      <c r="B52" s="9">
        <v>19</v>
      </c>
      <c r="C52" s="13" t="s">
        <v>221</v>
      </c>
      <c r="D52" s="33">
        <v>147.6</v>
      </c>
      <c r="E52" s="33"/>
      <c r="F52" s="33"/>
      <c r="G52" s="33"/>
      <c r="H52" s="34">
        <f t="shared" si="7"/>
        <v>147.6</v>
      </c>
      <c r="I52" s="33"/>
      <c r="J52" s="33"/>
      <c r="K52" s="33"/>
      <c r="L52" s="34">
        <f t="shared" si="8"/>
        <v>0</v>
      </c>
      <c r="M52" s="33"/>
      <c r="N52" s="33">
        <v>147.6</v>
      </c>
      <c r="O52" s="33"/>
      <c r="P52" s="34">
        <f t="shared" si="9"/>
        <v>147.6</v>
      </c>
      <c r="Q52" s="33"/>
      <c r="R52" s="5">
        <v>4357</v>
      </c>
      <c r="S52" s="9">
        <v>19</v>
      </c>
      <c r="T52" s="13" t="s">
        <v>62</v>
      </c>
      <c r="U52" s="33">
        <v>1200</v>
      </c>
      <c r="V52" s="33"/>
      <c r="W52" s="33"/>
      <c r="X52" s="34">
        <f t="shared" si="10"/>
        <v>1200</v>
      </c>
      <c r="Y52" s="33"/>
      <c r="Z52" s="33">
        <v>26143.3</v>
      </c>
      <c r="AA52" s="33">
        <v>-188.5</v>
      </c>
      <c r="AB52" s="33"/>
      <c r="AC52" s="34">
        <f t="shared" si="11"/>
        <v>25954.8</v>
      </c>
    </row>
    <row r="53" spans="1:29" ht="12.75">
      <c r="A53" s="5">
        <v>4357</v>
      </c>
      <c r="B53" s="9">
        <v>20</v>
      </c>
      <c r="C53" s="13" t="s">
        <v>77</v>
      </c>
      <c r="D53" s="33">
        <v>1873.8</v>
      </c>
      <c r="E53" s="33">
        <v>241.2</v>
      </c>
      <c r="F53" s="33"/>
      <c r="G53" s="33"/>
      <c r="H53" s="34">
        <f t="shared" si="7"/>
        <v>2115</v>
      </c>
      <c r="I53" s="33"/>
      <c r="J53" s="33"/>
      <c r="K53" s="33"/>
      <c r="L53" s="34">
        <f t="shared" si="8"/>
        <v>0</v>
      </c>
      <c r="M53" s="33"/>
      <c r="N53" s="33">
        <v>2115</v>
      </c>
      <c r="O53" s="33"/>
      <c r="P53" s="34">
        <f t="shared" si="9"/>
        <v>2115</v>
      </c>
      <c r="Q53" s="33"/>
      <c r="R53" s="5">
        <v>4357</v>
      </c>
      <c r="S53" s="9">
        <v>20</v>
      </c>
      <c r="T53" s="13" t="s">
        <v>77</v>
      </c>
      <c r="U53" s="33"/>
      <c r="V53" s="33"/>
      <c r="W53" s="33"/>
      <c r="X53" s="34">
        <f t="shared" si="10"/>
        <v>0</v>
      </c>
      <c r="Y53" s="33"/>
      <c r="Z53" s="33"/>
      <c r="AA53" s="33"/>
      <c r="AB53" s="33"/>
      <c r="AC53" s="34">
        <f t="shared" si="11"/>
        <v>0</v>
      </c>
    </row>
    <row r="54" spans="1:29" ht="12.75">
      <c r="A54" s="5">
        <v>4357</v>
      </c>
      <c r="B54" s="9">
        <v>21</v>
      </c>
      <c r="C54" s="13" t="s">
        <v>222</v>
      </c>
      <c r="D54" s="33">
        <v>1149.1</v>
      </c>
      <c r="E54" s="33"/>
      <c r="F54" s="33"/>
      <c r="G54" s="33"/>
      <c r="H54" s="34">
        <f t="shared" si="7"/>
        <v>1149.1</v>
      </c>
      <c r="I54" s="33"/>
      <c r="J54" s="33"/>
      <c r="K54" s="33"/>
      <c r="L54" s="34">
        <f t="shared" si="8"/>
        <v>0</v>
      </c>
      <c r="M54" s="33"/>
      <c r="N54" s="33">
        <v>853.7</v>
      </c>
      <c r="O54" s="33"/>
      <c r="P54" s="34">
        <f t="shared" si="9"/>
        <v>853.7</v>
      </c>
      <c r="Q54" s="33"/>
      <c r="R54" s="5">
        <v>4357</v>
      </c>
      <c r="S54" s="9">
        <v>21</v>
      </c>
      <c r="T54" s="13" t="s">
        <v>103</v>
      </c>
      <c r="U54" s="33">
        <v>3000</v>
      </c>
      <c r="V54" s="33">
        <v>2000</v>
      </c>
      <c r="W54" s="33"/>
      <c r="X54" s="34">
        <f t="shared" si="10"/>
        <v>5000</v>
      </c>
      <c r="Y54" s="33"/>
      <c r="Z54" s="33">
        <v>16774</v>
      </c>
      <c r="AA54" s="33">
        <v>-1511.1</v>
      </c>
      <c r="AB54" s="33"/>
      <c r="AC54" s="34">
        <f t="shared" si="11"/>
        <v>15262.9</v>
      </c>
    </row>
    <row r="55" spans="1:29" ht="12.75">
      <c r="A55" s="5">
        <v>4357</v>
      </c>
      <c r="B55" s="9">
        <v>24</v>
      </c>
      <c r="C55" s="13" t="s">
        <v>85</v>
      </c>
      <c r="D55" s="33">
        <v>2734.8</v>
      </c>
      <c r="E55" s="33">
        <v>-809.1</v>
      </c>
      <c r="F55" s="33"/>
      <c r="G55" s="33"/>
      <c r="H55" s="34">
        <f t="shared" si="7"/>
        <v>1925.7000000000003</v>
      </c>
      <c r="I55" s="33"/>
      <c r="J55" s="33"/>
      <c r="K55" s="33"/>
      <c r="L55" s="34">
        <f t="shared" si="8"/>
        <v>0</v>
      </c>
      <c r="M55" s="33"/>
      <c r="N55" s="33">
        <v>1925.7</v>
      </c>
      <c r="O55" s="33"/>
      <c r="P55" s="34">
        <f t="shared" si="9"/>
        <v>1925.7</v>
      </c>
      <c r="Q55" s="33"/>
      <c r="R55" s="5">
        <v>4357</v>
      </c>
      <c r="S55" s="9">
        <v>24</v>
      </c>
      <c r="T55" s="13" t="s">
        <v>85</v>
      </c>
      <c r="U55" s="33"/>
      <c r="V55" s="33"/>
      <c r="W55" s="33"/>
      <c r="X55" s="34">
        <f t="shared" si="10"/>
        <v>0</v>
      </c>
      <c r="Y55" s="33"/>
      <c r="Z55" s="33"/>
      <c r="AA55" s="33">
        <v>473</v>
      </c>
      <c r="AB55" s="33"/>
      <c r="AC55" s="34">
        <f t="shared" si="11"/>
        <v>473</v>
      </c>
    </row>
    <row r="56" spans="1:29" ht="12.75">
      <c r="A56" s="5">
        <v>4357</v>
      </c>
      <c r="B56" s="9">
        <v>25</v>
      </c>
      <c r="C56" s="13" t="s">
        <v>81</v>
      </c>
      <c r="D56" s="33">
        <v>990</v>
      </c>
      <c r="E56" s="33"/>
      <c r="F56" s="33"/>
      <c r="G56" s="33"/>
      <c r="H56" s="34">
        <f t="shared" si="7"/>
        <v>990</v>
      </c>
      <c r="I56" s="33"/>
      <c r="J56" s="33"/>
      <c r="K56" s="33"/>
      <c r="L56" s="34">
        <f t="shared" si="8"/>
        <v>0</v>
      </c>
      <c r="M56" s="33"/>
      <c r="N56" s="33">
        <v>239.7</v>
      </c>
      <c r="O56" s="33"/>
      <c r="P56" s="34">
        <f t="shared" si="9"/>
        <v>239.7</v>
      </c>
      <c r="Q56" s="33"/>
      <c r="R56" s="5">
        <v>4357</v>
      </c>
      <c r="S56" s="9">
        <v>25</v>
      </c>
      <c r="T56" s="13" t="s">
        <v>81</v>
      </c>
      <c r="U56" s="33">
        <v>450</v>
      </c>
      <c r="V56" s="33">
        <v>-26.6</v>
      </c>
      <c r="W56" s="33"/>
      <c r="X56" s="34">
        <f t="shared" si="10"/>
        <v>423.4</v>
      </c>
      <c r="Y56" s="33"/>
      <c r="Z56" s="33">
        <v>2400</v>
      </c>
      <c r="AA56" s="33">
        <v>934.8</v>
      </c>
      <c r="AB56" s="33"/>
      <c r="AC56" s="34">
        <f t="shared" si="11"/>
        <v>3334.8</v>
      </c>
    </row>
    <row r="57" spans="1:29" ht="12.75">
      <c r="A57" s="5">
        <v>4357</v>
      </c>
      <c r="B57" s="9">
        <v>26</v>
      </c>
      <c r="C57" s="13" t="s">
        <v>78</v>
      </c>
      <c r="D57" s="33">
        <v>1453</v>
      </c>
      <c r="E57" s="33">
        <v>-607.4</v>
      </c>
      <c r="F57" s="33"/>
      <c r="G57" s="33"/>
      <c r="H57" s="34">
        <f t="shared" si="7"/>
        <v>845.6</v>
      </c>
      <c r="I57" s="33"/>
      <c r="J57" s="33"/>
      <c r="K57" s="33"/>
      <c r="L57" s="34">
        <f t="shared" si="8"/>
        <v>0</v>
      </c>
      <c r="M57" s="33"/>
      <c r="N57" s="33">
        <v>771.3</v>
      </c>
      <c r="O57" s="33"/>
      <c r="P57" s="34">
        <f t="shared" si="9"/>
        <v>771.3</v>
      </c>
      <c r="Q57" s="33"/>
      <c r="R57" s="5">
        <v>4357</v>
      </c>
      <c r="S57" s="9">
        <v>26</v>
      </c>
      <c r="T57" s="13" t="s">
        <v>78</v>
      </c>
      <c r="U57" s="33"/>
      <c r="V57" s="33"/>
      <c r="W57" s="33"/>
      <c r="X57" s="34">
        <f t="shared" si="10"/>
        <v>0</v>
      </c>
      <c r="Y57" s="33"/>
      <c r="Z57" s="33">
        <v>401.1</v>
      </c>
      <c r="AA57" s="33">
        <v>206</v>
      </c>
      <c r="AB57" s="33"/>
      <c r="AC57" s="34">
        <f t="shared" si="11"/>
        <v>607.1</v>
      </c>
    </row>
    <row r="58" spans="1:29" ht="12.75">
      <c r="A58" s="5">
        <v>4357</v>
      </c>
      <c r="B58" s="9">
        <v>27</v>
      </c>
      <c r="C58" s="13" t="s">
        <v>80</v>
      </c>
      <c r="D58" s="33">
        <v>184.1</v>
      </c>
      <c r="E58" s="33">
        <v>-52</v>
      </c>
      <c r="F58" s="33"/>
      <c r="G58" s="33"/>
      <c r="H58" s="34">
        <f t="shared" si="7"/>
        <v>132.1</v>
      </c>
      <c r="I58" s="33"/>
      <c r="J58" s="33"/>
      <c r="K58" s="33"/>
      <c r="L58" s="34">
        <f t="shared" si="8"/>
        <v>0</v>
      </c>
      <c r="M58" s="33"/>
      <c r="N58" s="33">
        <v>88.5</v>
      </c>
      <c r="O58" s="33"/>
      <c r="P58" s="34">
        <f t="shared" si="9"/>
        <v>88.5</v>
      </c>
      <c r="Q58" s="33"/>
      <c r="R58" s="5">
        <v>4357</v>
      </c>
      <c r="S58" s="9">
        <v>27</v>
      </c>
      <c r="T58" s="13" t="s">
        <v>80</v>
      </c>
      <c r="U58" s="33">
        <v>1373</v>
      </c>
      <c r="V58" s="33"/>
      <c r="W58" s="33"/>
      <c r="X58" s="34">
        <f t="shared" si="10"/>
        <v>1373</v>
      </c>
      <c r="Y58" s="33"/>
      <c r="Z58" s="33">
        <v>2598.9</v>
      </c>
      <c r="AA58" s="33">
        <f>52+500</f>
        <v>552</v>
      </c>
      <c r="AB58" s="33"/>
      <c r="AC58" s="34">
        <f t="shared" si="11"/>
        <v>3150.9</v>
      </c>
    </row>
    <row r="59" spans="1:29" ht="12.75">
      <c r="A59" s="5">
        <v>4357</v>
      </c>
      <c r="B59" s="9">
        <v>28</v>
      </c>
      <c r="C59" s="13" t="s">
        <v>79</v>
      </c>
      <c r="D59" s="33">
        <v>321.3</v>
      </c>
      <c r="E59" s="33">
        <v>-127.4</v>
      </c>
      <c r="F59" s="33"/>
      <c r="G59" s="33"/>
      <c r="H59" s="34">
        <f t="shared" si="7"/>
        <v>193.9</v>
      </c>
      <c r="I59" s="33"/>
      <c r="J59" s="33"/>
      <c r="K59" s="33"/>
      <c r="L59" s="34">
        <f t="shared" si="8"/>
        <v>0</v>
      </c>
      <c r="M59" s="33"/>
      <c r="N59" s="33">
        <v>193.9</v>
      </c>
      <c r="O59" s="33"/>
      <c r="P59" s="34">
        <f t="shared" si="9"/>
        <v>193.9</v>
      </c>
      <c r="Q59" s="33"/>
      <c r="R59" s="5">
        <v>4357</v>
      </c>
      <c r="S59" s="9">
        <v>28</v>
      </c>
      <c r="T59" s="13" t="s">
        <v>79</v>
      </c>
      <c r="U59" s="33">
        <v>500</v>
      </c>
      <c r="V59" s="33">
        <v>-500</v>
      </c>
      <c r="W59" s="33"/>
      <c r="X59" s="34">
        <f t="shared" si="10"/>
        <v>0</v>
      </c>
      <c r="Y59" s="33"/>
      <c r="Z59" s="33">
        <v>3500</v>
      </c>
      <c r="AA59" s="33">
        <f>1500+127.4+450</f>
        <v>2077.4</v>
      </c>
      <c r="AB59" s="33"/>
      <c r="AC59" s="34">
        <f t="shared" si="11"/>
        <v>5577.4</v>
      </c>
    </row>
    <row r="60" spans="1:29" ht="19.5" customHeight="1">
      <c r="A60" s="5"/>
      <c r="B60" s="9"/>
      <c r="C60" s="17" t="s">
        <v>52</v>
      </c>
      <c r="D60" s="29">
        <f>SUM(D62:D182)</f>
        <v>330424.9000000001</v>
      </c>
      <c r="E60" s="29">
        <f>SUM(E62:E182)</f>
        <v>0</v>
      </c>
      <c r="F60" s="29">
        <f>SUM(F62:F182)</f>
        <v>0</v>
      </c>
      <c r="G60" s="29">
        <f>SUM(G62:G182)</f>
        <v>228.7</v>
      </c>
      <c r="H60" s="54">
        <f>SUM(D60:G60)</f>
        <v>330653.6000000001</v>
      </c>
      <c r="I60" s="29"/>
      <c r="J60" s="29">
        <f>SUM(J62:J182)</f>
        <v>622.9</v>
      </c>
      <c r="K60" s="29">
        <f>SUM(K62:K182)</f>
        <v>0</v>
      </c>
      <c r="L60" s="53">
        <f t="shared" si="8"/>
        <v>622.9</v>
      </c>
      <c r="M60" s="29"/>
      <c r="N60" s="29">
        <f>SUM(N62:N182)</f>
        <v>31087.700000000008</v>
      </c>
      <c r="O60" s="29">
        <f>SUM(O62:O182)</f>
        <v>0</v>
      </c>
      <c r="P60" s="29">
        <f>SUM(P62:P182)</f>
        <v>31087.700000000008</v>
      </c>
      <c r="Q60" s="28"/>
      <c r="R60" s="5"/>
      <c r="S60" s="9"/>
      <c r="T60" s="17" t="s">
        <v>52</v>
      </c>
      <c r="U60" s="29">
        <f>SUM(U62:U182)</f>
        <v>7274</v>
      </c>
      <c r="V60" s="29">
        <f>SUM(V62:V182)</f>
        <v>3703.9</v>
      </c>
      <c r="W60" s="29">
        <f>SUM(W62:W182)</f>
        <v>0</v>
      </c>
      <c r="X60" s="29">
        <f>SUM(X62:X182)</f>
        <v>10977.9</v>
      </c>
      <c r="Y60" s="28"/>
      <c r="Z60" s="29">
        <f>SUM(Z62:Z182)</f>
        <v>65486.2</v>
      </c>
      <c r="AA60" s="29">
        <f>SUM(AA62:AA182)</f>
        <v>2284</v>
      </c>
      <c r="AB60" s="29">
        <f>SUM(AB62:AB182)</f>
        <v>0</v>
      </c>
      <c r="AC60" s="29">
        <f>SUM(AC62:AC182)</f>
        <v>67770.2</v>
      </c>
    </row>
    <row r="61" spans="1:29" ht="33" customHeight="1">
      <c r="A61" s="5"/>
      <c r="B61" s="9"/>
      <c r="C61" s="69" t="s">
        <v>243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8"/>
      <c r="R61" s="5"/>
      <c r="S61" s="9"/>
      <c r="T61" s="72" t="s">
        <v>88</v>
      </c>
      <c r="U61" s="29"/>
      <c r="V61" s="29"/>
      <c r="W61" s="29"/>
      <c r="X61" s="29"/>
      <c r="Y61" s="28"/>
      <c r="Z61" s="29"/>
      <c r="AA61" s="29"/>
      <c r="AB61" s="29"/>
      <c r="AC61" s="29"/>
    </row>
    <row r="62" spans="1:29" ht="12.75">
      <c r="A62" s="5">
        <v>3121</v>
      </c>
      <c r="B62" s="9">
        <v>1</v>
      </c>
      <c r="C62" s="19" t="s">
        <v>192</v>
      </c>
      <c r="D62" s="33">
        <v>3706.2</v>
      </c>
      <c r="E62" s="33"/>
      <c r="F62" s="33"/>
      <c r="G62" s="33"/>
      <c r="H62" s="34">
        <f aca="true" t="shared" si="12" ref="H62:H93">SUM(D62:G62)</f>
        <v>3706.2</v>
      </c>
      <c r="I62" s="33"/>
      <c r="J62" s="33"/>
      <c r="K62" s="33"/>
      <c r="L62" s="34">
        <f aca="true" t="shared" si="13" ref="L62:L93">J62+K62</f>
        <v>0</v>
      </c>
      <c r="M62" s="33"/>
      <c r="N62" s="33">
        <v>140.3</v>
      </c>
      <c r="O62" s="33"/>
      <c r="P62" s="34">
        <f aca="true" t="shared" si="14" ref="P62:P93">N62+O62</f>
        <v>140.3</v>
      </c>
      <c r="Q62" s="30"/>
      <c r="R62" s="5">
        <v>3121</v>
      </c>
      <c r="S62" s="9">
        <v>1</v>
      </c>
      <c r="T62" s="19" t="s">
        <v>6</v>
      </c>
      <c r="U62" s="33"/>
      <c r="V62" s="33"/>
      <c r="W62" s="33"/>
      <c r="X62" s="34">
        <f aca="true" t="shared" si="15" ref="X62:X93">SUM(U62:W62)</f>
        <v>0</v>
      </c>
      <c r="Y62" s="30"/>
      <c r="Z62" s="33"/>
      <c r="AA62" s="33"/>
      <c r="AB62" s="33"/>
      <c r="AC62" s="34">
        <f aca="true" t="shared" si="16" ref="AC62:AC93">SUM(Z62:AB62)</f>
        <v>0</v>
      </c>
    </row>
    <row r="63" spans="1:29" ht="12.75">
      <c r="A63" s="5">
        <v>3121</v>
      </c>
      <c r="B63" s="9">
        <v>2</v>
      </c>
      <c r="C63" s="21" t="s">
        <v>193</v>
      </c>
      <c r="D63" s="33">
        <v>4167.1</v>
      </c>
      <c r="E63" s="33"/>
      <c r="F63" s="33"/>
      <c r="G63" s="33"/>
      <c r="H63" s="34">
        <f t="shared" si="12"/>
        <v>4167.1</v>
      </c>
      <c r="I63" s="33"/>
      <c r="J63" s="33"/>
      <c r="K63" s="33"/>
      <c r="L63" s="34">
        <f t="shared" si="13"/>
        <v>0</v>
      </c>
      <c r="M63" s="33"/>
      <c r="N63" s="33">
        <v>135</v>
      </c>
      <c r="O63" s="33"/>
      <c r="P63" s="34">
        <f t="shared" si="14"/>
        <v>135</v>
      </c>
      <c r="Q63" s="30"/>
      <c r="R63" s="5">
        <v>3121</v>
      </c>
      <c r="S63" s="9">
        <v>2</v>
      </c>
      <c r="T63" s="19" t="s">
        <v>7</v>
      </c>
      <c r="U63" s="33"/>
      <c r="V63" s="33"/>
      <c r="W63" s="33"/>
      <c r="X63" s="34">
        <f t="shared" si="15"/>
        <v>0</v>
      </c>
      <c r="Y63" s="30"/>
      <c r="Z63" s="33"/>
      <c r="AA63" s="33"/>
      <c r="AB63" s="33"/>
      <c r="AC63" s="34">
        <f t="shared" si="16"/>
        <v>0</v>
      </c>
    </row>
    <row r="64" spans="1:29" ht="12.75">
      <c r="A64" s="5">
        <v>3121</v>
      </c>
      <c r="B64" s="9">
        <v>3</v>
      </c>
      <c r="C64" s="19" t="s">
        <v>194</v>
      </c>
      <c r="D64" s="33">
        <v>1535.7</v>
      </c>
      <c r="E64" s="33"/>
      <c r="F64" s="33"/>
      <c r="G64" s="33"/>
      <c r="H64" s="34">
        <f t="shared" si="12"/>
        <v>1535.7</v>
      </c>
      <c r="I64" s="33"/>
      <c r="J64" s="33"/>
      <c r="K64" s="33"/>
      <c r="L64" s="34">
        <f t="shared" si="13"/>
        <v>0</v>
      </c>
      <c r="M64" s="33"/>
      <c r="N64" s="33">
        <v>129</v>
      </c>
      <c r="O64" s="33"/>
      <c r="P64" s="34">
        <f t="shared" si="14"/>
        <v>129</v>
      </c>
      <c r="Q64" s="30"/>
      <c r="R64" s="5">
        <v>3121</v>
      </c>
      <c r="S64" s="9">
        <v>3</v>
      </c>
      <c r="T64" s="19" t="s">
        <v>8</v>
      </c>
      <c r="U64" s="33"/>
      <c r="V64" s="33"/>
      <c r="W64" s="33"/>
      <c r="X64" s="34">
        <f t="shared" si="15"/>
        <v>0</v>
      </c>
      <c r="Y64" s="30"/>
      <c r="Z64" s="33">
        <v>3800</v>
      </c>
      <c r="AA64" s="33">
        <v>-673</v>
      </c>
      <c r="AB64" s="33"/>
      <c r="AC64" s="34">
        <f t="shared" si="16"/>
        <v>3127</v>
      </c>
    </row>
    <row r="65" spans="1:29" ht="12.75">
      <c r="A65" s="5">
        <v>3122</v>
      </c>
      <c r="B65" s="9">
        <v>4</v>
      </c>
      <c r="C65" s="19" t="s">
        <v>195</v>
      </c>
      <c r="D65" s="33">
        <v>4330.9</v>
      </c>
      <c r="E65" s="33"/>
      <c r="F65" s="33"/>
      <c r="G65" s="33"/>
      <c r="H65" s="34">
        <f t="shared" si="12"/>
        <v>4330.9</v>
      </c>
      <c r="I65" s="33"/>
      <c r="J65" s="33"/>
      <c r="K65" s="33"/>
      <c r="L65" s="34">
        <f t="shared" si="13"/>
        <v>0</v>
      </c>
      <c r="M65" s="33"/>
      <c r="N65" s="33">
        <v>304.1</v>
      </c>
      <c r="O65" s="33"/>
      <c r="P65" s="34">
        <f t="shared" si="14"/>
        <v>304.1</v>
      </c>
      <c r="Q65" s="30"/>
      <c r="R65" s="5">
        <v>3122</v>
      </c>
      <c r="S65" s="9">
        <v>4</v>
      </c>
      <c r="T65" s="19" t="s">
        <v>9</v>
      </c>
      <c r="U65" s="33"/>
      <c r="V65" s="33">
        <v>3000</v>
      </c>
      <c r="W65" s="33"/>
      <c r="X65" s="34">
        <f t="shared" si="15"/>
        <v>3000</v>
      </c>
      <c r="Y65" s="30"/>
      <c r="Z65" s="33"/>
      <c r="AA65" s="33"/>
      <c r="AB65" s="33"/>
      <c r="AC65" s="34">
        <f t="shared" si="16"/>
        <v>0</v>
      </c>
    </row>
    <row r="66" spans="1:29" ht="12.75">
      <c r="A66" s="5">
        <v>3122</v>
      </c>
      <c r="B66" s="9">
        <v>5</v>
      </c>
      <c r="C66" s="19" t="s">
        <v>196</v>
      </c>
      <c r="D66" s="33">
        <v>4386.3</v>
      </c>
      <c r="E66" s="33"/>
      <c r="F66" s="33"/>
      <c r="G66" s="33"/>
      <c r="H66" s="34">
        <f t="shared" si="12"/>
        <v>4386.3</v>
      </c>
      <c r="I66" s="33"/>
      <c r="J66" s="33"/>
      <c r="K66" s="33"/>
      <c r="L66" s="34">
        <f t="shared" si="13"/>
        <v>0</v>
      </c>
      <c r="M66" s="33"/>
      <c r="N66" s="33">
        <v>63.4</v>
      </c>
      <c r="O66" s="33"/>
      <c r="P66" s="34">
        <f t="shared" si="14"/>
        <v>63.4</v>
      </c>
      <c r="Q66" s="30"/>
      <c r="R66" s="5">
        <v>3122</v>
      </c>
      <c r="S66" s="9">
        <v>5</v>
      </c>
      <c r="T66" s="19" t="s">
        <v>10</v>
      </c>
      <c r="U66" s="33"/>
      <c r="V66" s="33"/>
      <c r="W66" s="33"/>
      <c r="X66" s="34">
        <f t="shared" si="15"/>
        <v>0</v>
      </c>
      <c r="Y66" s="30"/>
      <c r="Z66" s="33"/>
      <c r="AA66" s="33"/>
      <c r="AB66" s="33"/>
      <c r="AC66" s="34">
        <f t="shared" si="16"/>
        <v>0</v>
      </c>
    </row>
    <row r="67" spans="1:29" ht="12.75">
      <c r="A67" s="5">
        <v>3122</v>
      </c>
      <c r="B67" s="9">
        <v>6</v>
      </c>
      <c r="C67" s="19" t="s">
        <v>104</v>
      </c>
      <c r="D67" s="33">
        <v>2615.2</v>
      </c>
      <c r="E67" s="33"/>
      <c r="F67" s="33"/>
      <c r="G67" s="33"/>
      <c r="H67" s="34">
        <f t="shared" si="12"/>
        <v>2615.2</v>
      </c>
      <c r="I67" s="33"/>
      <c r="J67" s="33"/>
      <c r="K67" s="33"/>
      <c r="L67" s="34">
        <f t="shared" si="13"/>
        <v>0</v>
      </c>
      <c r="M67" s="33"/>
      <c r="N67" s="33">
        <v>142.8</v>
      </c>
      <c r="O67" s="33"/>
      <c r="P67" s="34">
        <f t="shared" si="14"/>
        <v>142.8</v>
      </c>
      <c r="Q67" s="30"/>
      <c r="R67" s="5">
        <v>3122</v>
      </c>
      <c r="S67" s="9">
        <v>6</v>
      </c>
      <c r="T67" s="19" t="s">
        <v>104</v>
      </c>
      <c r="U67" s="33"/>
      <c r="V67" s="33"/>
      <c r="W67" s="33"/>
      <c r="X67" s="34">
        <f t="shared" si="15"/>
        <v>0</v>
      </c>
      <c r="Y67" s="30"/>
      <c r="Z67" s="33"/>
      <c r="AA67" s="33"/>
      <c r="AB67" s="33"/>
      <c r="AC67" s="34">
        <f t="shared" si="16"/>
        <v>0</v>
      </c>
    </row>
    <row r="68" spans="1:29" ht="12.75">
      <c r="A68" s="5">
        <v>3122</v>
      </c>
      <c r="B68" s="9">
        <v>7</v>
      </c>
      <c r="C68" s="19" t="s">
        <v>197</v>
      </c>
      <c r="D68" s="33">
        <v>3973.9</v>
      </c>
      <c r="E68" s="33"/>
      <c r="F68" s="33"/>
      <c r="G68" s="33"/>
      <c r="H68" s="34">
        <f t="shared" si="12"/>
        <v>3973.9</v>
      </c>
      <c r="I68" s="33"/>
      <c r="J68" s="33"/>
      <c r="K68" s="33"/>
      <c r="L68" s="34">
        <f t="shared" si="13"/>
        <v>0</v>
      </c>
      <c r="M68" s="33"/>
      <c r="N68" s="33">
        <v>321.1</v>
      </c>
      <c r="O68" s="33"/>
      <c r="P68" s="34">
        <f t="shared" si="14"/>
        <v>321.1</v>
      </c>
      <c r="Q68" s="30"/>
      <c r="R68" s="5">
        <v>3122</v>
      </c>
      <c r="S68" s="9">
        <v>7</v>
      </c>
      <c r="T68" s="19" t="s">
        <v>34</v>
      </c>
      <c r="U68" s="33"/>
      <c r="V68" s="33"/>
      <c r="W68" s="33"/>
      <c r="X68" s="34">
        <f t="shared" si="15"/>
        <v>0</v>
      </c>
      <c r="Y68" s="30"/>
      <c r="Z68" s="33">
        <v>255</v>
      </c>
      <c r="AA68" s="33"/>
      <c r="AB68" s="33"/>
      <c r="AC68" s="34">
        <f t="shared" si="16"/>
        <v>255</v>
      </c>
    </row>
    <row r="69" spans="1:29" ht="12.75">
      <c r="A69" s="5">
        <v>3123</v>
      </c>
      <c r="B69" s="9">
        <v>8</v>
      </c>
      <c r="C69" s="19" t="s">
        <v>217</v>
      </c>
      <c r="D69" s="33">
        <v>9613.5</v>
      </c>
      <c r="E69" s="33"/>
      <c r="F69" s="33"/>
      <c r="G69" s="33"/>
      <c r="H69" s="34">
        <f t="shared" si="12"/>
        <v>9613.5</v>
      </c>
      <c r="I69" s="33"/>
      <c r="J69" s="33">
        <v>150</v>
      </c>
      <c r="K69" s="33"/>
      <c r="L69" s="34">
        <f t="shared" si="13"/>
        <v>150</v>
      </c>
      <c r="M69" s="33"/>
      <c r="N69" s="33">
        <v>810.7</v>
      </c>
      <c r="O69" s="33"/>
      <c r="P69" s="34">
        <f t="shared" si="14"/>
        <v>810.7</v>
      </c>
      <c r="Q69" s="30"/>
      <c r="R69" s="5">
        <v>3123</v>
      </c>
      <c r="S69" s="9">
        <v>8</v>
      </c>
      <c r="T69" s="19" t="s">
        <v>92</v>
      </c>
      <c r="U69" s="33"/>
      <c r="V69" s="33"/>
      <c r="W69" s="33"/>
      <c r="X69" s="34">
        <f t="shared" si="15"/>
        <v>0</v>
      </c>
      <c r="Y69" s="30"/>
      <c r="Z69" s="33"/>
      <c r="AA69" s="33"/>
      <c r="AB69" s="33"/>
      <c r="AC69" s="34">
        <f t="shared" si="16"/>
        <v>0</v>
      </c>
    </row>
    <row r="70" spans="1:29" ht="12.75">
      <c r="A70" s="5">
        <v>3123</v>
      </c>
      <c r="B70" s="9">
        <v>9</v>
      </c>
      <c r="C70" s="19" t="s">
        <v>93</v>
      </c>
      <c r="D70" s="33">
        <v>5862.9</v>
      </c>
      <c r="E70" s="33"/>
      <c r="F70" s="33"/>
      <c r="G70" s="33"/>
      <c r="H70" s="34">
        <f t="shared" si="12"/>
        <v>5862.9</v>
      </c>
      <c r="I70" s="33"/>
      <c r="J70" s="33"/>
      <c r="K70" s="33"/>
      <c r="L70" s="34">
        <f t="shared" si="13"/>
        <v>0</v>
      </c>
      <c r="M70" s="33"/>
      <c r="N70" s="33">
        <v>852.3</v>
      </c>
      <c r="O70" s="33"/>
      <c r="P70" s="34">
        <f t="shared" si="14"/>
        <v>852.3</v>
      </c>
      <c r="Q70" s="30"/>
      <c r="R70" s="5">
        <v>3123</v>
      </c>
      <c r="S70" s="9">
        <v>9</v>
      </c>
      <c r="T70" s="19" t="s">
        <v>93</v>
      </c>
      <c r="U70" s="33"/>
      <c r="V70" s="33"/>
      <c r="W70" s="33"/>
      <c r="X70" s="34">
        <f t="shared" si="15"/>
        <v>0</v>
      </c>
      <c r="Y70" s="30"/>
      <c r="Z70" s="33"/>
      <c r="AA70" s="33"/>
      <c r="AB70" s="33"/>
      <c r="AC70" s="34">
        <f t="shared" si="16"/>
        <v>0</v>
      </c>
    </row>
    <row r="71" spans="1:29" ht="12.75">
      <c r="A71" s="5">
        <v>3122</v>
      </c>
      <c r="B71" s="9">
        <v>10</v>
      </c>
      <c r="C71" s="19" t="s">
        <v>198</v>
      </c>
      <c r="D71" s="33">
        <v>2093.1</v>
      </c>
      <c r="E71" s="33"/>
      <c r="F71" s="33"/>
      <c r="G71" s="33"/>
      <c r="H71" s="34">
        <f t="shared" si="12"/>
        <v>2093.1</v>
      </c>
      <c r="I71" s="33"/>
      <c r="J71" s="33"/>
      <c r="K71" s="33"/>
      <c r="L71" s="34">
        <f t="shared" si="13"/>
        <v>0</v>
      </c>
      <c r="M71" s="33"/>
      <c r="N71" s="33">
        <v>227.6</v>
      </c>
      <c r="O71" s="33"/>
      <c r="P71" s="34">
        <f t="shared" si="14"/>
        <v>227.6</v>
      </c>
      <c r="Q71" s="30"/>
      <c r="R71" s="5">
        <v>3122</v>
      </c>
      <c r="S71" s="9">
        <v>10</v>
      </c>
      <c r="T71" s="19" t="s">
        <v>94</v>
      </c>
      <c r="U71" s="33"/>
      <c r="V71" s="33"/>
      <c r="W71" s="33"/>
      <c r="X71" s="34">
        <f t="shared" si="15"/>
        <v>0</v>
      </c>
      <c r="Y71" s="30"/>
      <c r="Z71" s="33"/>
      <c r="AA71" s="33"/>
      <c r="AB71" s="33"/>
      <c r="AC71" s="34">
        <f t="shared" si="16"/>
        <v>0</v>
      </c>
    </row>
    <row r="72" spans="1:29" ht="12.75">
      <c r="A72" s="5">
        <v>3123</v>
      </c>
      <c r="B72" s="9">
        <v>11</v>
      </c>
      <c r="C72" s="19" t="s">
        <v>97</v>
      </c>
      <c r="D72" s="33">
        <v>4337.4</v>
      </c>
      <c r="E72" s="33"/>
      <c r="F72" s="33"/>
      <c r="G72" s="33"/>
      <c r="H72" s="34">
        <f t="shared" si="12"/>
        <v>4337.4</v>
      </c>
      <c r="I72" s="33"/>
      <c r="J72" s="33"/>
      <c r="K72" s="33"/>
      <c r="L72" s="34">
        <f t="shared" si="13"/>
        <v>0</v>
      </c>
      <c r="M72" s="33"/>
      <c r="N72" s="33">
        <v>438.8</v>
      </c>
      <c r="O72" s="33"/>
      <c r="P72" s="34">
        <f t="shared" si="14"/>
        <v>438.8</v>
      </c>
      <c r="Q72" s="30"/>
      <c r="R72" s="5">
        <v>3123</v>
      </c>
      <c r="S72" s="9">
        <v>11</v>
      </c>
      <c r="T72" s="19" t="s">
        <v>97</v>
      </c>
      <c r="U72" s="33"/>
      <c r="V72" s="33"/>
      <c r="W72" s="33"/>
      <c r="X72" s="34">
        <f t="shared" si="15"/>
        <v>0</v>
      </c>
      <c r="Y72" s="30"/>
      <c r="Z72" s="33"/>
      <c r="AA72" s="33"/>
      <c r="AB72" s="33"/>
      <c r="AC72" s="34">
        <f t="shared" si="16"/>
        <v>0</v>
      </c>
    </row>
    <row r="73" spans="1:29" ht="12.75">
      <c r="A73" s="5">
        <v>3122</v>
      </c>
      <c r="B73" s="9">
        <v>12</v>
      </c>
      <c r="C73" s="19" t="s">
        <v>199</v>
      </c>
      <c r="D73" s="33">
        <v>1464</v>
      </c>
      <c r="E73" s="33"/>
      <c r="F73" s="33"/>
      <c r="G73" s="33"/>
      <c r="H73" s="34">
        <f t="shared" si="12"/>
        <v>1464</v>
      </c>
      <c r="I73" s="33"/>
      <c r="J73" s="33"/>
      <c r="K73" s="33"/>
      <c r="L73" s="34">
        <f t="shared" si="13"/>
        <v>0</v>
      </c>
      <c r="M73" s="33"/>
      <c r="N73" s="33">
        <v>44.7</v>
      </c>
      <c r="O73" s="33"/>
      <c r="P73" s="34">
        <f t="shared" si="14"/>
        <v>44.7</v>
      </c>
      <c r="Q73" s="30"/>
      <c r="R73" s="5">
        <v>3122</v>
      </c>
      <c r="S73" s="9">
        <v>12</v>
      </c>
      <c r="T73" s="19" t="s">
        <v>105</v>
      </c>
      <c r="U73" s="33"/>
      <c r="V73" s="33"/>
      <c r="W73" s="33"/>
      <c r="X73" s="34">
        <f t="shared" si="15"/>
        <v>0</v>
      </c>
      <c r="Y73" s="30"/>
      <c r="Z73" s="33"/>
      <c r="AA73" s="33"/>
      <c r="AB73" s="33"/>
      <c r="AC73" s="34">
        <f t="shared" si="16"/>
        <v>0</v>
      </c>
    </row>
    <row r="74" spans="1:29" ht="12.75">
      <c r="A74" s="5">
        <v>3122</v>
      </c>
      <c r="B74" s="9">
        <v>13</v>
      </c>
      <c r="C74" s="19" t="s">
        <v>11</v>
      </c>
      <c r="D74" s="33">
        <v>1059</v>
      </c>
      <c r="E74" s="33"/>
      <c r="F74" s="33"/>
      <c r="G74" s="33"/>
      <c r="H74" s="34">
        <f t="shared" si="12"/>
        <v>1059</v>
      </c>
      <c r="I74" s="33"/>
      <c r="J74" s="33"/>
      <c r="K74" s="33"/>
      <c r="L74" s="34">
        <f t="shared" si="13"/>
        <v>0</v>
      </c>
      <c r="M74" s="33"/>
      <c r="N74" s="33">
        <v>64</v>
      </c>
      <c r="O74" s="33"/>
      <c r="P74" s="34">
        <f t="shared" si="14"/>
        <v>64</v>
      </c>
      <c r="Q74" s="30"/>
      <c r="R74" s="5">
        <v>3122</v>
      </c>
      <c r="S74" s="9">
        <v>13</v>
      </c>
      <c r="T74" s="19" t="s">
        <v>11</v>
      </c>
      <c r="U74" s="33"/>
      <c r="V74" s="33"/>
      <c r="W74" s="33"/>
      <c r="X74" s="34">
        <f t="shared" si="15"/>
        <v>0</v>
      </c>
      <c r="Y74" s="30"/>
      <c r="Z74" s="33"/>
      <c r="AA74" s="33"/>
      <c r="AB74" s="33"/>
      <c r="AC74" s="34">
        <f t="shared" si="16"/>
        <v>0</v>
      </c>
    </row>
    <row r="75" spans="1:29" ht="12.75">
      <c r="A75" s="5">
        <v>3122</v>
      </c>
      <c r="B75" s="9">
        <v>14</v>
      </c>
      <c r="C75" s="19" t="s">
        <v>216</v>
      </c>
      <c r="D75" s="33">
        <v>4770.5</v>
      </c>
      <c r="E75" s="33"/>
      <c r="F75" s="33"/>
      <c r="G75" s="33"/>
      <c r="H75" s="34">
        <f t="shared" si="12"/>
        <v>4770.5</v>
      </c>
      <c r="I75" s="33"/>
      <c r="J75" s="33"/>
      <c r="K75" s="33"/>
      <c r="L75" s="34">
        <f t="shared" si="13"/>
        <v>0</v>
      </c>
      <c r="M75" s="33"/>
      <c r="N75" s="33">
        <v>458.8</v>
      </c>
      <c r="O75" s="33"/>
      <c r="P75" s="34">
        <f t="shared" si="14"/>
        <v>458.8</v>
      </c>
      <c r="Q75" s="30"/>
      <c r="R75" s="5">
        <v>3122</v>
      </c>
      <c r="S75" s="9">
        <v>14</v>
      </c>
      <c r="T75" s="19" t="s">
        <v>106</v>
      </c>
      <c r="U75" s="33"/>
      <c r="V75" s="33"/>
      <c r="W75" s="33"/>
      <c r="X75" s="34">
        <f t="shared" si="15"/>
        <v>0</v>
      </c>
      <c r="Y75" s="30"/>
      <c r="Z75" s="33"/>
      <c r="AA75" s="33"/>
      <c r="AB75" s="33"/>
      <c r="AC75" s="34">
        <f t="shared" si="16"/>
        <v>0</v>
      </c>
    </row>
    <row r="76" spans="1:29" ht="12.75">
      <c r="A76" s="5">
        <v>3123</v>
      </c>
      <c r="B76" s="9">
        <v>16</v>
      </c>
      <c r="C76" s="19" t="s">
        <v>95</v>
      </c>
      <c r="D76" s="33">
        <v>2198.1</v>
      </c>
      <c r="E76" s="33"/>
      <c r="F76" s="33"/>
      <c r="G76" s="33"/>
      <c r="H76" s="34">
        <f t="shared" si="12"/>
        <v>2198.1</v>
      </c>
      <c r="I76" s="33"/>
      <c r="J76" s="33"/>
      <c r="K76" s="33"/>
      <c r="L76" s="34">
        <f t="shared" si="13"/>
        <v>0</v>
      </c>
      <c r="M76" s="33"/>
      <c r="N76" s="33">
        <v>251.1</v>
      </c>
      <c r="O76" s="33"/>
      <c r="P76" s="34">
        <f t="shared" si="14"/>
        <v>251.1</v>
      </c>
      <c r="Q76" s="30"/>
      <c r="R76" s="5">
        <v>3123</v>
      </c>
      <c r="S76" s="9">
        <v>16</v>
      </c>
      <c r="T76" s="19" t="s">
        <v>95</v>
      </c>
      <c r="U76" s="33"/>
      <c r="V76" s="33"/>
      <c r="W76" s="33"/>
      <c r="X76" s="34">
        <f t="shared" si="15"/>
        <v>0</v>
      </c>
      <c r="Y76" s="30"/>
      <c r="Z76" s="33"/>
      <c r="AA76" s="33"/>
      <c r="AB76" s="33"/>
      <c r="AC76" s="34">
        <f t="shared" si="16"/>
        <v>0</v>
      </c>
    </row>
    <row r="77" spans="1:29" ht="12.75">
      <c r="A77" s="5">
        <v>3123</v>
      </c>
      <c r="B77" s="10">
        <v>17</v>
      </c>
      <c r="C77" s="20" t="s">
        <v>107</v>
      </c>
      <c r="D77" s="56">
        <v>5652.9</v>
      </c>
      <c r="E77" s="56"/>
      <c r="F77" s="56"/>
      <c r="G77" s="56"/>
      <c r="H77" s="34">
        <f t="shared" si="12"/>
        <v>5652.9</v>
      </c>
      <c r="I77" s="56"/>
      <c r="J77" s="56"/>
      <c r="K77" s="56"/>
      <c r="L77" s="34">
        <f t="shared" si="13"/>
        <v>0</v>
      </c>
      <c r="M77" s="56"/>
      <c r="N77" s="56">
        <v>583.2</v>
      </c>
      <c r="O77" s="56"/>
      <c r="P77" s="34">
        <f t="shared" si="14"/>
        <v>583.2</v>
      </c>
      <c r="Q77" s="32"/>
      <c r="R77" s="5">
        <v>3123</v>
      </c>
      <c r="S77" s="10">
        <v>17</v>
      </c>
      <c r="T77" s="20" t="s">
        <v>107</v>
      </c>
      <c r="U77" s="56"/>
      <c r="V77" s="56"/>
      <c r="W77" s="56"/>
      <c r="X77" s="34">
        <f t="shared" si="15"/>
        <v>0</v>
      </c>
      <c r="Y77" s="32"/>
      <c r="Z77" s="56"/>
      <c r="AA77" s="56"/>
      <c r="AB77" s="56"/>
      <c r="AC77" s="34">
        <f t="shared" si="16"/>
        <v>0</v>
      </c>
    </row>
    <row r="78" spans="1:29" ht="12.75">
      <c r="A78" s="5">
        <v>3123</v>
      </c>
      <c r="B78" s="9">
        <v>18</v>
      </c>
      <c r="C78" s="19" t="s">
        <v>230</v>
      </c>
      <c r="D78" s="33">
        <v>5221.5</v>
      </c>
      <c r="E78" s="33"/>
      <c r="F78" s="33"/>
      <c r="G78" s="33"/>
      <c r="H78" s="34">
        <f t="shared" si="12"/>
        <v>5221.5</v>
      </c>
      <c r="I78" s="33"/>
      <c r="J78" s="33"/>
      <c r="K78" s="33"/>
      <c r="L78" s="34">
        <f t="shared" si="13"/>
        <v>0</v>
      </c>
      <c r="M78" s="33"/>
      <c r="N78" s="33">
        <v>278.1</v>
      </c>
      <c r="O78" s="33"/>
      <c r="P78" s="34">
        <f t="shared" si="14"/>
        <v>278.1</v>
      </c>
      <c r="Q78" s="30"/>
      <c r="R78" s="5">
        <v>3123</v>
      </c>
      <c r="S78" s="9">
        <v>18</v>
      </c>
      <c r="T78" s="19" t="s">
        <v>230</v>
      </c>
      <c r="U78" s="33"/>
      <c r="V78" s="33"/>
      <c r="W78" s="33"/>
      <c r="X78" s="34">
        <f t="shared" si="15"/>
        <v>0</v>
      </c>
      <c r="Y78" s="30"/>
      <c r="Z78" s="33"/>
      <c r="AA78" s="33"/>
      <c r="AB78" s="33"/>
      <c r="AC78" s="34">
        <f t="shared" si="16"/>
        <v>0</v>
      </c>
    </row>
    <row r="79" spans="1:29" ht="12.75">
      <c r="A79" s="5">
        <v>3124</v>
      </c>
      <c r="B79" s="9">
        <v>19</v>
      </c>
      <c r="C79" s="19" t="s">
        <v>108</v>
      </c>
      <c r="D79" s="33">
        <v>5415.3</v>
      </c>
      <c r="E79" s="33"/>
      <c r="F79" s="33"/>
      <c r="G79" s="33"/>
      <c r="H79" s="34">
        <f t="shared" si="12"/>
        <v>5415.3</v>
      </c>
      <c r="I79" s="33"/>
      <c r="J79" s="33"/>
      <c r="K79" s="33"/>
      <c r="L79" s="34">
        <f t="shared" si="13"/>
        <v>0</v>
      </c>
      <c r="M79" s="33"/>
      <c r="N79" s="33">
        <v>857.8</v>
      </c>
      <c r="O79" s="33"/>
      <c r="P79" s="34">
        <f t="shared" si="14"/>
        <v>857.8</v>
      </c>
      <c r="Q79" s="30"/>
      <c r="R79" s="5">
        <v>3124</v>
      </c>
      <c r="S79" s="9">
        <v>19</v>
      </c>
      <c r="T79" s="19" t="s">
        <v>108</v>
      </c>
      <c r="U79" s="33"/>
      <c r="V79" s="33"/>
      <c r="W79" s="33"/>
      <c r="X79" s="34">
        <f t="shared" si="15"/>
        <v>0</v>
      </c>
      <c r="Y79" s="30"/>
      <c r="Z79" s="33"/>
      <c r="AA79" s="33"/>
      <c r="AB79" s="33"/>
      <c r="AC79" s="34">
        <f t="shared" si="16"/>
        <v>0</v>
      </c>
    </row>
    <row r="80" spans="1:29" ht="12.75">
      <c r="A80" s="5">
        <v>3114</v>
      </c>
      <c r="B80" s="9">
        <v>20</v>
      </c>
      <c r="C80" s="19" t="s">
        <v>218</v>
      </c>
      <c r="D80" s="33">
        <v>3032.6</v>
      </c>
      <c r="E80" s="33"/>
      <c r="F80" s="33"/>
      <c r="G80" s="33"/>
      <c r="H80" s="34">
        <f t="shared" si="12"/>
        <v>3032.6</v>
      </c>
      <c r="I80" s="33"/>
      <c r="J80" s="33"/>
      <c r="K80" s="33"/>
      <c r="L80" s="34">
        <f t="shared" si="13"/>
        <v>0</v>
      </c>
      <c r="M80" s="33"/>
      <c r="N80" s="33">
        <v>395</v>
      </c>
      <c r="O80" s="33"/>
      <c r="P80" s="34">
        <f t="shared" si="14"/>
        <v>395</v>
      </c>
      <c r="Q80" s="30"/>
      <c r="R80" s="5">
        <v>3114</v>
      </c>
      <c r="S80" s="9">
        <v>20</v>
      </c>
      <c r="T80" s="19" t="s">
        <v>109</v>
      </c>
      <c r="U80" s="33"/>
      <c r="V80" s="33"/>
      <c r="W80" s="33"/>
      <c r="X80" s="34">
        <f t="shared" si="15"/>
        <v>0</v>
      </c>
      <c r="Y80" s="30"/>
      <c r="Z80" s="33"/>
      <c r="AA80" s="33"/>
      <c r="AB80" s="33"/>
      <c r="AC80" s="34">
        <f t="shared" si="16"/>
        <v>0</v>
      </c>
    </row>
    <row r="81" spans="1:29" ht="12.75">
      <c r="A81" s="5">
        <v>3114</v>
      </c>
      <c r="B81" s="9">
        <v>21</v>
      </c>
      <c r="C81" s="19" t="s">
        <v>200</v>
      </c>
      <c r="D81" s="33">
        <v>6242.5</v>
      </c>
      <c r="E81" s="33"/>
      <c r="F81" s="33"/>
      <c r="G81" s="33"/>
      <c r="H81" s="34">
        <f t="shared" si="12"/>
        <v>6242.5</v>
      </c>
      <c r="I81" s="33"/>
      <c r="J81" s="33"/>
      <c r="K81" s="33"/>
      <c r="L81" s="34">
        <f t="shared" si="13"/>
        <v>0</v>
      </c>
      <c r="M81" s="33"/>
      <c r="N81" s="33">
        <v>549.2</v>
      </c>
      <c r="O81" s="33"/>
      <c r="P81" s="34">
        <f t="shared" si="14"/>
        <v>549.2</v>
      </c>
      <c r="Q81" s="30"/>
      <c r="R81" s="5">
        <v>3114</v>
      </c>
      <c r="S81" s="9">
        <v>21</v>
      </c>
      <c r="T81" s="19" t="s">
        <v>110</v>
      </c>
      <c r="U81" s="33"/>
      <c r="V81" s="33"/>
      <c r="W81" s="33"/>
      <c r="X81" s="34">
        <f t="shared" si="15"/>
        <v>0</v>
      </c>
      <c r="Y81" s="30"/>
      <c r="Z81" s="33"/>
      <c r="AA81" s="33"/>
      <c r="AB81" s="33"/>
      <c r="AC81" s="34">
        <f t="shared" si="16"/>
        <v>0</v>
      </c>
    </row>
    <row r="82" spans="1:29" ht="12.75">
      <c r="A82" s="5">
        <v>4322</v>
      </c>
      <c r="B82" s="9">
        <v>22</v>
      </c>
      <c r="C82" s="19" t="s">
        <v>111</v>
      </c>
      <c r="D82" s="33">
        <v>3241.2</v>
      </c>
      <c r="E82" s="33"/>
      <c r="F82" s="33"/>
      <c r="G82" s="33"/>
      <c r="H82" s="34">
        <f t="shared" si="12"/>
        <v>3241.2</v>
      </c>
      <c r="I82" s="33"/>
      <c r="J82" s="33"/>
      <c r="K82" s="33"/>
      <c r="L82" s="34">
        <f t="shared" si="13"/>
        <v>0</v>
      </c>
      <c r="M82" s="33"/>
      <c r="N82" s="33">
        <v>187.4</v>
      </c>
      <c r="O82" s="33"/>
      <c r="P82" s="34">
        <f t="shared" si="14"/>
        <v>187.4</v>
      </c>
      <c r="Q82" s="30"/>
      <c r="R82" s="5">
        <v>4322</v>
      </c>
      <c r="S82" s="9">
        <v>22</v>
      </c>
      <c r="T82" s="19" t="s">
        <v>111</v>
      </c>
      <c r="U82" s="33"/>
      <c r="V82" s="33"/>
      <c r="W82" s="33"/>
      <c r="X82" s="34">
        <f t="shared" si="15"/>
        <v>0</v>
      </c>
      <c r="Y82" s="30"/>
      <c r="Z82" s="33">
        <v>110.5</v>
      </c>
      <c r="AA82" s="33"/>
      <c r="AB82" s="33"/>
      <c r="AC82" s="34">
        <f t="shared" si="16"/>
        <v>110.5</v>
      </c>
    </row>
    <row r="83" spans="1:29" ht="12.75">
      <c r="A83" s="5">
        <v>3114</v>
      </c>
      <c r="B83" s="9">
        <v>24</v>
      </c>
      <c r="C83" s="19" t="s">
        <v>112</v>
      </c>
      <c r="D83" s="33">
        <v>556.5</v>
      </c>
      <c r="E83" s="33"/>
      <c r="F83" s="33"/>
      <c r="G83" s="33"/>
      <c r="H83" s="34">
        <f t="shared" si="12"/>
        <v>556.5</v>
      </c>
      <c r="I83" s="33"/>
      <c r="J83" s="33"/>
      <c r="K83" s="33"/>
      <c r="L83" s="34">
        <f t="shared" si="13"/>
        <v>0</v>
      </c>
      <c r="M83" s="33"/>
      <c r="N83" s="33">
        <v>0</v>
      </c>
      <c r="O83" s="33"/>
      <c r="P83" s="34">
        <f t="shared" si="14"/>
        <v>0</v>
      </c>
      <c r="Q83" s="30"/>
      <c r="R83" s="5">
        <v>3114</v>
      </c>
      <c r="S83" s="9">
        <v>24</v>
      </c>
      <c r="T83" s="19" t="s">
        <v>112</v>
      </c>
      <c r="U83" s="33"/>
      <c r="V83" s="33"/>
      <c r="W83" s="33"/>
      <c r="X83" s="34">
        <f t="shared" si="15"/>
        <v>0</v>
      </c>
      <c r="Y83" s="30"/>
      <c r="Z83" s="33"/>
      <c r="AA83" s="33"/>
      <c r="AB83" s="33"/>
      <c r="AC83" s="34">
        <f t="shared" si="16"/>
        <v>0</v>
      </c>
    </row>
    <row r="84" spans="1:29" ht="12.75">
      <c r="A84" s="5">
        <v>3114</v>
      </c>
      <c r="B84" s="9">
        <v>25</v>
      </c>
      <c r="C84" s="19" t="s">
        <v>113</v>
      </c>
      <c r="D84" s="33">
        <v>980.6</v>
      </c>
      <c r="E84" s="33"/>
      <c r="F84" s="33"/>
      <c r="G84" s="33"/>
      <c r="H84" s="34">
        <f t="shared" si="12"/>
        <v>980.6</v>
      </c>
      <c r="I84" s="33"/>
      <c r="J84" s="33"/>
      <c r="K84" s="33"/>
      <c r="L84" s="34">
        <f t="shared" si="13"/>
        <v>0</v>
      </c>
      <c r="M84" s="33"/>
      <c r="N84" s="33">
        <v>0</v>
      </c>
      <c r="O84" s="33"/>
      <c r="P84" s="34">
        <f t="shared" si="14"/>
        <v>0</v>
      </c>
      <c r="Q84" s="30"/>
      <c r="R84" s="5">
        <v>3114</v>
      </c>
      <c r="S84" s="9">
        <v>25</v>
      </c>
      <c r="T84" s="19" t="s">
        <v>113</v>
      </c>
      <c r="U84" s="33"/>
      <c r="V84" s="33"/>
      <c r="W84" s="33"/>
      <c r="X84" s="34">
        <f t="shared" si="15"/>
        <v>0</v>
      </c>
      <c r="Y84" s="30"/>
      <c r="Z84" s="33"/>
      <c r="AA84" s="33"/>
      <c r="AB84" s="33"/>
      <c r="AC84" s="34">
        <f t="shared" si="16"/>
        <v>0</v>
      </c>
    </row>
    <row r="85" spans="1:29" ht="12.75">
      <c r="A85" s="5">
        <v>3114</v>
      </c>
      <c r="B85" s="9">
        <v>26</v>
      </c>
      <c r="C85" s="19" t="s">
        <v>114</v>
      </c>
      <c r="D85" s="33">
        <v>181.8</v>
      </c>
      <c r="E85" s="33"/>
      <c r="F85" s="33"/>
      <c r="G85" s="33"/>
      <c r="H85" s="34">
        <f t="shared" si="12"/>
        <v>181.8</v>
      </c>
      <c r="I85" s="33"/>
      <c r="J85" s="33"/>
      <c r="K85" s="33"/>
      <c r="L85" s="34">
        <f t="shared" si="13"/>
        <v>0</v>
      </c>
      <c r="M85" s="33"/>
      <c r="N85" s="33">
        <v>0</v>
      </c>
      <c r="O85" s="33"/>
      <c r="P85" s="34">
        <f t="shared" si="14"/>
        <v>0</v>
      </c>
      <c r="Q85" s="30"/>
      <c r="R85" s="5">
        <v>3114</v>
      </c>
      <c r="S85" s="9">
        <v>26</v>
      </c>
      <c r="T85" s="19" t="s">
        <v>114</v>
      </c>
      <c r="U85" s="33"/>
      <c r="V85" s="33"/>
      <c r="W85" s="33"/>
      <c r="X85" s="34">
        <f t="shared" si="15"/>
        <v>0</v>
      </c>
      <c r="Y85" s="30"/>
      <c r="Z85" s="33"/>
      <c r="AA85" s="33"/>
      <c r="AB85" s="33"/>
      <c r="AC85" s="34">
        <f t="shared" si="16"/>
        <v>0</v>
      </c>
    </row>
    <row r="86" spans="1:29" ht="12.75">
      <c r="A86" s="5">
        <v>3114</v>
      </c>
      <c r="B86" s="9">
        <v>27</v>
      </c>
      <c r="C86" s="19" t="s">
        <v>245</v>
      </c>
      <c r="D86" s="33">
        <v>439.1</v>
      </c>
      <c r="E86" s="33"/>
      <c r="F86" s="33"/>
      <c r="G86" s="33">
        <v>20</v>
      </c>
      <c r="H86" s="34">
        <f t="shared" si="12"/>
        <v>459.1</v>
      </c>
      <c r="I86" s="33"/>
      <c r="J86" s="33"/>
      <c r="K86" s="33"/>
      <c r="L86" s="34">
        <f t="shared" si="13"/>
        <v>0</v>
      </c>
      <c r="M86" s="33"/>
      <c r="N86" s="33">
        <v>11.5</v>
      </c>
      <c r="O86" s="33"/>
      <c r="P86" s="34">
        <f t="shared" si="14"/>
        <v>11.5</v>
      </c>
      <c r="Q86" s="30"/>
      <c r="R86" s="5">
        <v>3114</v>
      </c>
      <c r="S86" s="9">
        <v>27</v>
      </c>
      <c r="T86" s="19" t="s">
        <v>115</v>
      </c>
      <c r="U86" s="33"/>
      <c r="V86" s="33"/>
      <c r="W86" s="33"/>
      <c r="X86" s="34">
        <f t="shared" si="15"/>
        <v>0</v>
      </c>
      <c r="Y86" s="30"/>
      <c r="Z86" s="33"/>
      <c r="AA86" s="33"/>
      <c r="AB86" s="33"/>
      <c r="AC86" s="34">
        <f t="shared" si="16"/>
        <v>0</v>
      </c>
    </row>
    <row r="87" spans="1:29" ht="12.75">
      <c r="A87" s="5">
        <v>3112</v>
      </c>
      <c r="B87" s="9">
        <v>28</v>
      </c>
      <c r="C87" s="19" t="s">
        <v>116</v>
      </c>
      <c r="D87" s="33">
        <v>415.7</v>
      </c>
      <c r="E87" s="33"/>
      <c r="F87" s="33"/>
      <c r="G87" s="33"/>
      <c r="H87" s="34">
        <f t="shared" si="12"/>
        <v>415.7</v>
      </c>
      <c r="I87" s="33"/>
      <c r="J87" s="33"/>
      <c r="K87" s="33"/>
      <c r="L87" s="34">
        <f t="shared" si="13"/>
        <v>0</v>
      </c>
      <c r="M87" s="33"/>
      <c r="N87" s="33">
        <v>17</v>
      </c>
      <c r="O87" s="33"/>
      <c r="P87" s="34">
        <f t="shared" si="14"/>
        <v>17</v>
      </c>
      <c r="Q87" s="30"/>
      <c r="R87" s="5">
        <v>3112</v>
      </c>
      <c r="S87" s="9">
        <v>28</v>
      </c>
      <c r="T87" s="19" t="s">
        <v>116</v>
      </c>
      <c r="U87" s="33"/>
      <c r="V87" s="33"/>
      <c r="W87" s="33"/>
      <c r="X87" s="34">
        <f t="shared" si="15"/>
        <v>0</v>
      </c>
      <c r="Y87" s="30"/>
      <c r="Z87" s="33"/>
      <c r="AA87" s="33"/>
      <c r="AB87" s="33"/>
      <c r="AC87" s="34">
        <f t="shared" si="16"/>
        <v>0</v>
      </c>
    </row>
    <row r="88" spans="1:29" ht="12.75">
      <c r="A88" s="5">
        <v>3112</v>
      </c>
      <c r="B88" s="9">
        <v>29</v>
      </c>
      <c r="C88" s="19" t="s">
        <v>117</v>
      </c>
      <c r="D88" s="33">
        <v>534.1</v>
      </c>
      <c r="E88" s="33"/>
      <c r="F88" s="33"/>
      <c r="G88" s="33"/>
      <c r="H88" s="34">
        <f t="shared" si="12"/>
        <v>534.1</v>
      </c>
      <c r="I88" s="33"/>
      <c r="J88" s="33"/>
      <c r="K88" s="33"/>
      <c r="L88" s="34">
        <f t="shared" si="13"/>
        <v>0</v>
      </c>
      <c r="M88" s="33"/>
      <c r="N88" s="33">
        <v>8.4</v>
      </c>
      <c r="O88" s="33"/>
      <c r="P88" s="34">
        <f t="shared" si="14"/>
        <v>8.4</v>
      </c>
      <c r="Q88" s="30"/>
      <c r="R88" s="5">
        <v>3112</v>
      </c>
      <c r="S88" s="9">
        <v>29</v>
      </c>
      <c r="T88" s="19" t="s">
        <v>117</v>
      </c>
      <c r="U88" s="33"/>
      <c r="V88" s="33"/>
      <c r="W88" s="33"/>
      <c r="X88" s="34">
        <f t="shared" si="15"/>
        <v>0</v>
      </c>
      <c r="Y88" s="30"/>
      <c r="Z88" s="33"/>
      <c r="AA88" s="33"/>
      <c r="AB88" s="33"/>
      <c r="AC88" s="34">
        <f t="shared" si="16"/>
        <v>0</v>
      </c>
    </row>
    <row r="89" spans="1:29" ht="12.75">
      <c r="A89" s="5">
        <v>3112</v>
      </c>
      <c r="B89" s="9">
        <v>30</v>
      </c>
      <c r="C89" s="19" t="s">
        <v>201</v>
      </c>
      <c r="D89" s="33">
        <v>886.2</v>
      </c>
      <c r="E89" s="33"/>
      <c r="F89" s="33"/>
      <c r="G89" s="33"/>
      <c r="H89" s="34">
        <f t="shared" si="12"/>
        <v>886.2</v>
      </c>
      <c r="I89" s="33"/>
      <c r="J89" s="33"/>
      <c r="K89" s="33"/>
      <c r="L89" s="34">
        <f t="shared" si="13"/>
        <v>0</v>
      </c>
      <c r="M89" s="33"/>
      <c r="N89" s="33">
        <v>135.5</v>
      </c>
      <c r="O89" s="33"/>
      <c r="P89" s="34">
        <f t="shared" si="14"/>
        <v>135.5</v>
      </c>
      <c r="Q89" s="30"/>
      <c r="R89" s="5">
        <v>3112</v>
      </c>
      <c r="S89" s="9">
        <v>30</v>
      </c>
      <c r="T89" s="19" t="s">
        <v>118</v>
      </c>
      <c r="U89" s="33"/>
      <c r="V89" s="33"/>
      <c r="W89" s="33"/>
      <c r="X89" s="34">
        <f t="shared" si="15"/>
        <v>0</v>
      </c>
      <c r="Y89" s="30"/>
      <c r="Z89" s="33"/>
      <c r="AA89" s="33"/>
      <c r="AB89" s="33"/>
      <c r="AC89" s="34">
        <f t="shared" si="16"/>
        <v>0</v>
      </c>
    </row>
    <row r="90" spans="1:29" ht="12.75">
      <c r="A90" s="5">
        <v>3147</v>
      </c>
      <c r="B90" s="9">
        <v>32</v>
      </c>
      <c r="C90" s="19" t="s">
        <v>119</v>
      </c>
      <c r="D90" s="33">
        <v>4544</v>
      </c>
      <c r="E90" s="33"/>
      <c r="F90" s="33"/>
      <c r="G90" s="33"/>
      <c r="H90" s="34">
        <f t="shared" si="12"/>
        <v>4544</v>
      </c>
      <c r="I90" s="33"/>
      <c r="J90" s="33"/>
      <c r="K90" s="33"/>
      <c r="L90" s="34">
        <f t="shared" si="13"/>
        <v>0</v>
      </c>
      <c r="M90" s="33"/>
      <c r="N90" s="33">
        <v>677.1</v>
      </c>
      <c r="O90" s="33"/>
      <c r="P90" s="34">
        <f t="shared" si="14"/>
        <v>677.1</v>
      </c>
      <c r="Q90" s="30"/>
      <c r="R90" s="5">
        <v>3147</v>
      </c>
      <c r="S90" s="9">
        <v>32</v>
      </c>
      <c r="T90" s="19" t="s">
        <v>119</v>
      </c>
      <c r="U90" s="33"/>
      <c r="V90" s="33"/>
      <c r="W90" s="33"/>
      <c r="X90" s="34">
        <f t="shared" si="15"/>
        <v>0</v>
      </c>
      <c r="Y90" s="30"/>
      <c r="Z90" s="33"/>
      <c r="AA90" s="33"/>
      <c r="AB90" s="33"/>
      <c r="AC90" s="34">
        <f t="shared" si="16"/>
        <v>0</v>
      </c>
    </row>
    <row r="91" spans="1:29" ht="12.75">
      <c r="A91" s="5">
        <v>3146</v>
      </c>
      <c r="B91" s="9">
        <v>33</v>
      </c>
      <c r="C91" s="19" t="s">
        <v>12</v>
      </c>
      <c r="D91" s="33">
        <v>750.4</v>
      </c>
      <c r="E91" s="33"/>
      <c r="F91" s="33"/>
      <c r="G91" s="33"/>
      <c r="H91" s="34">
        <f t="shared" si="12"/>
        <v>750.4</v>
      </c>
      <c r="I91" s="33"/>
      <c r="J91" s="33"/>
      <c r="K91" s="33"/>
      <c r="L91" s="34">
        <f t="shared" si="13"/>
        <v>0</v>
      </c>
      <c r="M91" s="33"/>
      <c r="N91" s="33">
        <v>0</v>
      </c>
      <c r="O91" s="33"/>
      <c r="P91" s="34">
        <f t="shared" si="14"/>
        <v>0</v>
      </c>
      <c r="Q91" s="30"/>
      <c r="R91" s="5">
        <v>3146</v>
      </c>
      <c r="S91" s="9">
        <v>33</v>
      </c>
      <c r="T91" s="19" t="s">
        <v>12</v>
      </c>
      <c r="U91" s="33"/>
      <c r="V91" s="33"/>
      <c r="W91" s="33"/>
      <c r="X91" s="34">
        <f t="shared" si="15"/>
        <v>0</v>
      </c>
      <c r="Y91" s="30"/>
      <c r="Z91" s="33"/>
      <c r="AA91" s="33"/>
      <c r="AB91" s="33"/>
      <c r="AC91" s="34">
        <f t="shared" si="16"/>
        <v>0</v>
      </c>
    </row>
    <row r="92" spans="1:29" ht="12.75">
      <c r="A92" s="5">
        <v>3142</v>
      </c>
      <c r="B92" s="9">
        <v>35</v>
      </c>
      <c r="C92" s="19" t="s">
        <v>98</v>
      </c>
      <c r="D92" s="33">
        <v>2774.7</v>
      </c>
      <c r="E92" s="33"/>
      <c r="F92" s="33"/>
      <c r="G92" s="33"/>
      <c r="H92" s="34">
        <f t="shared" si="12"/>
        <v>2774.7</v>
      </c>
      <c r="I92" s="33"/>
      <c r="J92" s="33"/>
      <c r="K92" s="33"/>
      <c r="L92" s="34">
        <f t="shared" si="13"/>
        <v>0</v>
      </c>
      <c r="M92" s="33"/>
      <c r="N92" s="33">
        <v>914.2</v>
      </c>
      <c r="O92" s="33"/>
      <c r="P92" s="34">
        <f t="shared" si="14"/>
        <v>914.2</v>
      </c>
      <c r="Q92" s="30"/>
      <c r="R92" s="5">
        <v>3142</v>
      </c>
      <c r="S92" s="9">
        <v>35</v>
      </c>
      <c r="T92" s="19" t="s">
        <v>98</v>
      </c>
      <c r="U92" s="33">
        <v>195</v>
      </c>
      <c r="V92" s="33">
        <v>-25</v>
      </c>
      <c r="W92" s="33"/>
      <c r="X92" s="34">
        <f t="shared" si="15"/>
        <v>170</v>
      </c>
      <c r="Y92" s="30"/>
      <c r="Z92" s="33"/>
      <c r="AA92" s="33"/>
      <c r="AB92" s="33"/>
      <c r="AC92" s="34">
        <f t="shared" si="16"/>
        <v>0</v>
      </c>
    </row>
    <row r="93" spans="1:29" ht="12.75">
      <c r="A93" s="5">
        <v>3121</v>
      </c>
      <c r="B93" s="9">
        <v>38</v>
      </c>
      <c r="C93" s="19" t="s">
        <v>13</v>
      </c>
      <c r="D93" s="33">
        <v>2068.6</v>
      </c>
      <c r="E93" s="33"/>
      <c r="F93" s="33"/>
      <c r="G93" s="33"/>
      <c r="H93" s="34">
        <f t="shared" si="12"/>
        <v>2068.6</v>
      </c>
      <c r="I93" s="33"/>
      <c r="J93" s="33"/>
      <c r="K93" s="33"/>
      <c r="L93" s="34">
        <f t="shared" si="13"/>
        <v>0</v>
      </c>
      <c r="M93" s="33"/>
      <c r="N93" s="33">
        <v>34</v>
      </c>
      <c r="O93" s="33"/>
      <c r="P93" s="34">
        <f t="shared" si="14"/>
        <v>34</v>
      </c>
      <c r="Q93" s="30"/>
      <c r="R93" s="5">
        <v>3121</v>
      </c>
      <c r="S93" s="9">
        <v>38</v>
      </c>
      <c r="T93" s="19" t="s">
        <v>13</v>
      </c>
      <c r="U93" s="33">
        <v>825</v>
      </c>
      <c r="V93" s="33"/>
      <c r="W93" s="33"/>
      <c r="X93" s="34">
        <f t="shared" si="15"/>
        <v>825</v>
      </c>
      <c r="Y93" s="30"/>
      <c r="Z93" s="33"/>
      <c r="AA93" s="33"/>
      <c r="AB93" s="33"/>
      <c r="AC93" s="34">
        <f t="shared" si="16"/>
        <v>0</v>
      </c>
    </row>
    <row r="94" spans="1:29" ht="12.75">
      <c r="A94" s="5">
        <v>3121</v>
      </c>
      <c r="B94" s="9">
        <v>39</v>
      </c>
      <c r="C94" s="19" t="s">
        <v>73</v>
      </c>
      <c r="D94" s="33">
        <v>2311.2</v>
      </c>
      <c r="E94" s="33"/>
      <c r="F94" s="33"/>
      <c r="G94" s="33"/>
      <c r="H94" s="34">
        <f aca="true" t="shared" si="17" ref="H94:H125">SUM(D94:G94)</f>
        <v>2311.2</v>
      </c>
      <c r="I94" s="33"/>
      <c r="J94" s="33"/>
      <c r="K94" s="33"/>
      <c r="L94" s="34">
        <f aca="true" t="shared" si="18" ref="L94:L125">J94+K94</f>
        <v>0</v>
      </c>
      <c r="M94" s="33"/>
      <c r="N94" s="33">
        <v>127</v>
      </c>
      <c r="O94" s="33"/>
      <c r="P94" s="34">
        <f aca="true" t="shared" si="19" ref="P94:P125">N94+O94</f>
        <v>127</v>
      </c>
      <c r="Q94" s="30"/>
      <c r="R94" s="5">
        <v>3121</v>
      </c>
      <c r="S94" s="9">
        <v>39</v>
      </c>
      <c r="T94" s="19" t="s">
        <v>73</v>
      </c>
      <c r="U94" s="33"/>
      <c r="V94" s="33"/>
      <c r="W94" s="33"/>
      <c r="X94" s="34">
        <f aca="true" t="shared" si="20" ref="X94:X125">SUM(U94:W94)</f>
        <v>0</v>
      </c>
      <c r="Y94" s="30"/>
      <c r="Z94" s="33"/>
      <c r="AA94" s="33"/>
      <c r="AB94" s="33"/>
      <c r="AC94" s="34">
        <f aca="true" t="shared" si="21" ref="AC94:AC125">SUM(Z94:AB94)</f>
        <v>0</v>
      </c>
    </row>
    <row r="95" spans="1:29" ht="12.75">
      <c r="A95" s="5">
        <v>3121</v>
      </c>
      <c r="B95" s="9">
        <v>40</v>
      </c>
      <c r="C95" s="19" t="s">
        <v>14</v>
      </c>
      <c r="D95" s="33">
        <v>3037.1</v>
      </c>
      <c r="E95" s="33"/>
      <c r="F95" s="33"/>
      <c r="G95" s="33"/>
      <c r="H95" s="34">
        <f t="shared" si="17"/>
        <v>3037.1</v>
      </c>
      <c r="I95" s="33"/>
      <c r="J95" s="33"/>
      <c r="K95" s="33"/>
      <c r="L95" s="34">
        <f t="shared" si="18"/>
        <v>0</v>
      </c>
      <c r="M95" s="33"/>
      <c r="N95" s="33">
        <v>159.3</v>
      </c>
      <c r="O95" s="33"/>
      <c r="P95" s="34">
        <f t="shared" si="19"/>
        <v>159.3</v>
      </c>
      <c r="Q95" s="30"/>
      <c r="R95" s="5">
        <v>3121</v>
      </c>
      <c r="S95" s="9">
        <v>40</v>
      </c>
      <c r="T95" s="19" t="s">
        <v>14</v>
      </c>
      <c r="U95" s="33"/>
      <c r="V95" s="33"/>
      <c r="W95" s="33"/>
      <c r="X95" s="34">
        <f t="shared" si="20"/>
        <v>0</v>
      </c>
      <c r="Y95" s="30"/>
      <c r="Z95" s="33"/>
      <c r="AA95" s="33"/>
      <c r="AB95" s="33"/>
      <c r="AC95" s="34">
        <f t="shared" si="21"/>
        <v>0</v>
      </c>
    </row>
    <row r="96" spans="1:29" ht="12.75">
      <c r="A96" s="5">
        <v>3122</v>
      </c>
      <c r="B96" s="9">
        <v>41</v>
      </c>
      <c r="C96" s="19" t="s">
        <v>189</v>
      </c>
      <c r="D96" s="33">
        <v>2437.6</v>
      </c>
      <c r="E96" s="33"/>
      <c r="F96" s="33"/>
      <c r="G96" s="33"/>
      <c r="H96" s="34">
        <f t="shared" si="17"/>
        <v>2437.6</v>
      </c>
      <c r="I96" s="33"/>
      <c r="J96" s="33"/>
      <c r="K96" s="33"/>
      <c r="L96" s="34">
        <f t="shared" si="18"/>
        <v>0</v>
      </c>
      <c r="M96" s="33"/>
      <c r="N96" s="33">
        <v>115.7</v>
      </c>
      <c r="O96" s="33"/>
      <c r="P96" s="34">
        <f t="shared" si="19"/>
        <v>115.7</v>
      </c>
      <c r="Q96" s="30"/>
      <c r="R96" s="5">
        <v>3122</v>
      </c>
      <c r="S96" s="9">
        <v>41</v>
      </c>
      <c r="T96" s="19" t="s">
        <v>15</v>
      </c>
      <c r="U96" s="33"/>
      <c r="V96" s="33"/>
      <c r="W96" s="33"/>
      <c r="X96" s="34">
        <f t="shared" si="20"/>
        <v>0</v>
      </c>
      <c r="Y96" s="30"/>
      <c r="Z96" s="33"/>
      <c r="AA96" s="33"/>
      <c r="AB96" s="33"/>
      <c r="AC96" s="34">
        <f t="shared" si="21"/>
        <v>0</v>
      </c>
    </row>
    <row r="97" spans="1:29" ht="12.75">
      <c r="A97" s="5">
        <v>3122</v>
      </c>
      <c r="B97" s="9">
        <v>42</v>
      </c>
      <c r="C97" s="19" t="s">
        <v>120</v>
      </c>
      <c r="D97" s="33">
        <v>5933.8</v>
      </c>
      <c r="E97" s="33"/>
      <c r="F97" s="33"/>
      <c r="G97" s="33"/>
      <c r="H97" s="34">
        <f t="shared" si="17"/>
        <v>5933.8</v>
      </c>
      <c r="I97" s="33"/>
      <c r="J97" s="33"/>
      <c r="K97" s="33"/>
      <c r="L97" s="34">
        <f t="shared" si="18"/>
        <v>0</v>
      </c>
      <c r="M97" s="33"/>
      <c r="N97" s="33">
        <v>707.4</v>
      </c>
      <c r="O97" s="33"/>
      <c r="P97" s="34">
        <f t="shared" si="19"/>
        <v>707.4</v>
      </c>
      <c r="Q97" s="30"/>
      <c r="R97" s="5">
        <v>3122</v>
      </c>
      <c r="S97" s="9">
        <v>42</v>
      </c>
      <c r="T97" s="19" t="s">
        <v>120</v>
      </c>
      <c r="U97" s="33"/>
      <c r="V97" s="33"/>
      <c r="W97" s="33"/>
      <c r="X97" s="34">
        <f t="shared" si="20"/>
        <v>0</v>
      </c>
      <c r="Y97" s="30"/>
      <c r="Z97" s="33"/>
      <c r="AA97" s="33">
        <v>1400</v>
      </c>
      <c r="AB97" s="33"/>
      <c r="AC97" s="34">
        <f t="shared" si="21"/>
        <v>1400</v>
      </c>
    </row>
    <row r="98" spans="1:29" ht="12.75">
      <c r="A98" s="5">
        <v>3122</v>
      </c>
      <c r="B98" s="9">
        <v>43</v>
      </c>
      <c r="C98" s="19" t="s">
        <v>16</v>
      </c>
      <c r="D98" s="33">
        <v>2296.1</v>
      </c>
      <c r="E98" s="33"/>
      <c r="F98" s="33"/>
      <c r="G98" s="33"/>
      <c r="H98" s="34">
        <f t="shared" si="17"/>
        <v>2296.1</v>
      </c>
      <c r="I98" s="33"/>
      <c r="J98" s="33"/>
      <c r="K98" s="33"/>
      <c r="L98" s="34">
        <f t="shared" si="18"/>
        <v>0</v>
      </c>
      <c r="M98" s="33"/>
      <c r="N98" s="33">
        <v>227</v>
      </c>
      <c r="O98" s="33"/>
      <c r="P98" s="34">
        <f t="shared" si="19"/>
        <v>227</v>
      </c>
      <c r="Q98" s="30"/>
      <c r="R98" s="5">
        <v>3122</v>
      </c>
      <c r="S98" s="9">
        <v>43</v>
      </c>
      <c r="T98" s="19" t="s">
        <v>16</v>
      </c>
      <c r="U98" s="33"/>
      <c r="V98" s="33"/>
      <c r="W98" s="33"/>
      <c r="X98" s="34">
        <f t="shared" si="20"/>
        <v>0</v>
      </c>
      <c r="Y98" s="30"/>
      <c r="Z98" s="33"/>
      <c r="AA98" s="33">
        <v>100</v>
      </c>
      <c r="AB98" s="33"/>
      <c r="AC98" s="34">
        <f t="shared" si="21"/>
        <v>100</v>
      </c>
    </row>
    <row r="99" spans="1:29" ht="12.75">
      <c r="A99" s="5">
        <v>3123</v>
      </c>
      <c r="B99" s="9">
        <v>44</v>
      </c>
      <c r="C99" s="19" t="s">
        <v>121</v>
      </c>
      <c r="D99" s="33">
        <v>3476.3</v>
      </c>
      <c r="E99" s="33"/>
      <c r="F99" s="33"/>
      <c r="G99" s="33"/>
      <c r="H99" s="34">
        <f t="shared" si="17"/>
        <v>3476.3</v>
      </c>
      <c r="I99" s="33"/>
      <c r="J99" s="33"/>
      <c r="K99" s="33"/>
      <c r="L99" s="34">
        <f t="shared" si="18"/>
        <v>0</v>
      </c>
      <c r="M99" s="33"/>
      <c r="N99" s="33">
        <v>671.3</v>
      </c>
      <c r="O99" s="33"/>
      <c r="P99" s="34">
        <f t="shared" si="19"/>
        <v>671.3</v>
      </c>
      <c r="Q99" s="30"/>
      <c r="R99" s="5">
        <v>3123</v>
      </c>
      <c r="S99" s="9">
        <v>44</v>
      </c>
      <c r="T99" s="19" t="s">
        <v>121</v>
      </c>
      <c r="U99" s="33"/>
      <c r="V99" s="33"/>
      <c r="W99" s="33"/>
      <c r="X99" s="34">
        <f t="shared" si="20"/>
        <v>0</v>
      </c>
      <c r="Y99" s="30"/>
      <c r="Z99" s="33"/>
      <c r="AA99" s="33"/>
      <c r="AB99" s="33"/>
      <c r="AC99" s="34">
        <f t="shared" si="21"/>
        <v>0</v>
      </c>
    </row>
    <row r="100" spans="1:29" ht="12.75">
      <c r="A100" s="5">
        <v>3124</v>
      </c>
      <c r="B100" s="9">
        <v>45</v>
      </c>
      <c r="C100" s="19" t="s">
        <v>183</v>
      </c>
      <c r="D100" s="33">
        <v>7339.4</v>
      </c>
      <c r="E100" s="33"/>
      <c r="F100" s="33"/>
      <c r="G100" s="33"/>
      <c r="H100" s="34">
        <f t="shared" si="17"/>
        <v>7339.4</v>
      </c>
      <c r="I100" s="33"/>
      <c r="J100" s="33"/>
      <c r="K100" s="33"/>
      <c r="L100" s="34">
        <f t="shared" si="18"/>
        <v>0</v>
      </c>
      <c r="M100" s="33"/>
      <c r="N100" s="33">
        <v>323.7</v>
      </c>
      <c r="O100" s="33"/>
      <c r="P100" s="34">
        <f t="shared" si="19"/>
        <v>323.7</v>
      </c>
      <c r="Q100" s="30"/>
      <c r="R100" s="5">
        <v>3124</v>
      </c>
      <c r="S100" s="9">
        <v>45</v>
      </c>
      <c r="T100" s="19" t="s">
        <v>122</v>
      </c>
      <c r="U100" s="33"/>
      <c r="V100" s="33"/>
      <c r="W100" s="33"/>
      <c r="X100" s="34">
        <f t="shared" si="20"/>
        <v>0</v>
      </c>
      <c r="Y100" s="30"/>
      <c r="Z100" s="33"/>
      <c r="AA100" s="33"/>
      <c r="AB100" s="33"/>
      <c r="AC100" s="34">
        <f t="shared" si="21"/>
        <v>0</v>
      </c>
    </row>
    <row r="101" spans="1:29" ht="12.75">
      <c r="A101" s="5">
        <v>3114</v>
      </c>
      <c r="B101" s="9">
        <v>46</v>
      </c>
      <c r="C101" s="19" t="s">
        <v>123</v>
      </c>
      <c r="D101" s="33">
        <v>2627.9</v>
      </c>
      <c r="E101" s="33"/>
      <c r="F101" s="33"/>
      <c r="G101" s="33"/>
      <c r="H101" s="34">
        <f t="shared" si="17"/>
        <v>2627.9</v>
      </c>
      <c r="I101" s="33"/>
      <c r="J101" s="33"/>
      <c r="K101" s="33"/>
      <c r="L101" s="34">
        <f t="shared" si="18"/>
        <v>0</v>
      </c>
      <c r="M101" s="33"/>
      <c r="N101" s="33">
        <v>198.2</v>
      </c>
      <c r="O101" s="33"/>
      <c r="P101" s="34">
        <f t="shared" si="19"/>
        <v>198.2</v>
      </c>
      <c r="Q101" s="30"/>
      <c r="R101" s="5">
        <v>3114</v>
      </c>
      <c r="S101" s="9">
        <v>46</v>
      </c>
      <c r="T101" s="19" t="s">
        <v>123</v>
      </c>
      <c r="U101" s="33"/>
      <c r="V101" s="33"/>
      <c r="W101" s="33"/>
      <c r="X101" s="34">
        <f t="shared" si="20"/>
        <v>0</v>
      </c>
      <c r="Y101" s="30"/>
      <c r="Z101" s="33"/>
      <c r="AA101" s="33"/>
      <c r="AB101" s="33"/>
      <c r="AC101" s="34">
        <f t="shared" si="21"/>
        <v>0</v>
      </c>
    </row>
    <row r="102" spans="1:29" ht="12.75">
      <c r="A102" s="5">
        <v>3114</v>
      </c>
      <c r="B102" s="9">
        <v>47</v>
      </c>
      <c r="C102" s="19" t="s">
        <v>202</v>
      </c>
      <c r="D102" s="33">
        <v>2568.2</v>
      </c>
      <c r="E102" s="33"/>
      <c r="F102" s="33"/>
      <c r="G102" s="33"/>
      <c r="H102" s="34">
        <f t="shared" si="17"/>
        <v>2568.2</v>
      </c>
      <c r="I102" s="33"/>
      <c r="J102" s="33"/>
      <c r="K102" s="33"/>
      <c r="L102" s="34">
        <f t="shared" si="18"/>
        <v>0</v>
      </c>
      <c r="M102" s="33"/>
      <c r="N102" s="33">
        <v>31</v>
      </c>
      <c r="O102" s="33"/>
      <c r="P102" s="34">
        <f t="shared" si="19"/>
        <v>31</v>
      </c>
      <c r="Q102" s="30"/>
      <c r="R102" s="5">
        <v>3114</v>
      </c>
      <c r="S102" s="9">
        <v>47</v>
      </c>
      <c r="T102" s="19" t="s">
        <v>124</v>
      </c>
      <c r="U102" s="33"/>
      <c r="V102" s="33"/>
      <c r="W102" s="33"/>
      <c r="X102" s="34">
        <f t="shared" si="20"/>
        <v>0</v>
      </c>
      <c r="Y102" s="30"/>
      <c r="Z102" s="33">
        <v>2000</v>
      </c>
      <c r="AA102" s="33"/>
      <c r="AB102" s="33"/>
      <c r="AC102" s="34">
        <f t="shared" si="21"/>
        <v>2000</v>
      </c>
    </row>
    <row r="103" spans="1:29" ht="12.75">
      <c r="A103" s="5">
        <v>4322</v>
      </c>
      <c r="B103" s="9">
        <v>49</v>
      </c>
      <c r="C103" s="19" t="s">
        <v>125</v>
      </c>
      <c r="D103" s="33">
        <v>4729.7</v>
      </c>
      <c r="E103" s="33"/>
      <c r="F103" s="33"/>
      <c r="G103" s="33"/>
      <c r="H103" s="34">
        <f t="shared" si="17"/>
        <v>4729.7</v>
      </c>
      <c r="I103" s="33"/>
      <c r="J103" s="33"/>
      <c r="K103" s="33"/>
      <c r="L103" s="34">
        <f t="shared" si="18"/>
        <v>0</v>
      </c>
      <c r="M103" s="33"/>
      <c r="N103" s="33">
        <v>340</v>
      </c>
      <c r="O103" s="33"/>
      <c r="P103" s="34">
        <f t="shared" si="19"/>
        <v>340</v>
      </c>
      <c r="Q103" s="30"/>
      <c r="R103" s="5">
        <v>4322</v>
      </c>
      <c r="S103" s="9">
        <v>49</v>
      </c>
      <c r="T103" s="19" t="s">
        <v>125</v>
      </c>
      <c r="U103" s="33"/>
      <c r="V103" s="33"/>
      <c r="W103" s="33"/>
      <c r="X103" s="34">
        <f t="shared" si="20"/>
        <v>0</v>
      </c>
      <c r="Y103" s="30"/>
      <c r="Z103" s="33">
        <v>17000</v>
      </c>
      <c r="AA103" s="33"/>
      <c r="AB103" s="33"/>
      <c r="AC103" s="34">
        <f t="shared" si="21"/>
        <v>17000</v>
      </c>
    </row>
    <row r="104" spans="1:29" ht="12.75">
      <c r="A104" s="5">
        <v>3149</v>
      </c>
      <c r="B104" s="9">
        <v>51</v>
      </c>
      <c r="C104" s="19" t="s">
        <v>83</v>
      </c>
      <c r="D104" s="33">
        <v>0</v>
      </c>
      <c r="E104" s="33"/>
      <c r="F104" s="33"/>
      <c r="G104" s="33"/>
      <c r="H104" s="34">
        <f t="shared" si="17"/>
        <v>0</v>
      </c>
      <c r="I104" s="33"/>
      <c r="J104" s="33"/>
      <c r="K104" s="33"/>
      <c r="L104" s="34">
        <f t="shared" si="18"/>
        <v>0</v>
      </c>
      <c r="M104" s="33"/>
      <c r="N104" s="33">
        <v>0</v>
      </c>
      <c r="O104" s="33"/>
      <c r="P104" s="34">
        <f t="shared" si="19"/>
        <v>0</v>
      </c>
      <c r="Q104" s="30"/>
      <c r="R104" s="5">
        <v>3149</v>
      </c>
      <c r="S104" s="9">
        <v>51</v>
      </c>
      <c r="T104" s="19" t="s">
        <v>83</v>
      </c>
      <c r="U104" s="33"/>
      <c r="V104" s="33"/>
      <c r="W104" s="33"/>
      <c r="X104" s="34">
        <f t="shared" si="20"/>
        <v>0</v>
      </c>
      <c r="Y104" s="30"/>
      <c r="Z104" s="33"/>
      <c r="AA104" s="33"/>
      <c r="AB104" s="33"/>
      <c r="AC104" s="34">
        <f t="shared" si="21"/>
        <v>0</v>
      </c>
    </row>
    <row r="105" spans="1:29" ht="12.75">
      <c r="A105" s="5">
        <v>3149</v>
      </c>
      <c r="B105" s="9">
        <v>52</v>
      </c>
      <c r="C105" s="19" t="s">
        <v>126</v>
      </c>
      <c r="D105" s="33">
        <v>1163.3</v>
      </c>
      <c r="E105" s="33"/>
      <c r="F105" s="33"/>
      <c r="G105" s="33"/>
      <c r="H105" s="34">
        <f t="shared" si="17"/>
        <v>1163.3</v>
      </c>
      <c r="I105" s="33"/>
      <c r="J105" s="33"/>
      <c r="K105" s="33"/>
      <c r="L105" s="34">
        <f t="shared" si="18"/>
        <v>0</v>
      </c>
      <c r="M105" s="33"/>
      <c r="N105" s="33">
        <v>95.4</v>
      </c>
      <c r="O105" s="33"/>
      <c r="P105" s="34">
        <f t="shared" si="19"/>
        <v>95.4</v>
      </c>
      <c r="Q105" s="30"/>
      <c r="R105" s="5">
        <v>3149</v>
      </c>
      <c r="S105" s="9">
        <v>52</v>
      </c>
      <c r="T105" s="19" t="s">
        <v>126</v>
      </c>
      <c r="U105" s="33"/>
      <c r="V105" s="33"/>
      <c r="W105" s="33"/>
      <c r="X105" s="34">
        <f t="shared" si="20"/>
        <v>0</v>
      </c>
      <c r="Y105" s="30"/>
      <c r="Z105" s="33"/>
      <c r="AA105" s="33"/>
      <c r="AB105" s="33"/>
      <c r="AC105" s="34">
        <f t="shared" si="21"/>
        <v>0</v>
      </c>
    </row>
    <row r="106" spans="1:29" ht="12.75">
      <c r="A106" s="5">
        <v>3123</v>
      </c>
      <c r="B106" s="9">
        <v>53</v>
      </c>
      <c r="C106" s="19" t="s">
        <v>127</v>
      </c>
      <c r="D106" s="33">
        <v>3713</v>
      </c>
      <c r="E106" s="33"/>
      <c r="F106" s="33"/>
      <c r="G106" s="33"/>
      <c r="H106" s="34">
        <f t="shared" si="17"/>
        <v>3713</v>
      </c>
      <c r="I106" s="33"/>
      <c r="J106" s="33"/>
      <c r="K106" s="33"/>
      <c r="L106" s="34">
        <f t="shared" si="18"/>
        <v>0</v>
      </c>
      <c r="M106" s="33"/>
      <c r="N106" s="33">
        <v>324.5</v>
      </c>
      <c r="O106" s="33"/>
      <c r="P106" s="34">
        <f t="shared" si="19"/>
        <v>324.5</v>
      </c>
      <c r="Q106" s="30"/>
      <c r="R106" s="5">
        <v>3123</v>
      </c>
      <c r="S106" s="9">
        <v>53</v>
      </c>
      <c r="T106" s="19" t="s">
        <v>127</v>
      </c>
      <c r="U106" s="33">
        <v>460</v>
      </c>
      <c r="V106" s="33"/>
      <c r="W106" s="33"/>
      <c r="X106" s="34">
        <f t="shared" si="20"/>
        <v>460</v>
      </c>
      <c r="Y106" s="30"/>
      <c r="Z106" s="33"/>
      <c r="AA106" s="33"/>
      <c r="AB106" s="33"/>
      <c r="AC106" s="34">
        <f t="shared" si="21"/>
        <v>0</v>
      </c>
    </row>
    <row r="107" spans="1:29" ht="12.75">
      <c r="A107" s="5">
        <v>3123</v>
      </c>
      <c r="B107" s="9">
        <v>54</v>
      </c>
      <c r="C107" s="19" t="s">
        <v>17</v>
      </c>
      <c r="D107" s="33">
        <v>2933</v>
      </c>
      <c r="E107" s="33"/>
      <c r="F107" s="33"/>
      <c r="G107" s="33"/>
      <c r="H107" s="34">
        <f t="shared" si="17"/>
        <v>2933</v>
      </c>
      <c r="I107" s="33"/>
      <c r="J107" s="33"/>
      <c r="K107" s="33"/>
      <c r="L107" s="34">
        <f t="shared" si="18"/>
        <v>0</v>
      </c>
      <c r="M107" s="33"/>
      <c r="N107" s="33">
        <v>142.5</v>
      </c>
      <c r="O107" s="33"/>
      <c r="P107" s="34">
        <f t="shared" si="19"/>
        <v>142.5</v>
      </c>
      <c r="Q107" s="30"/>
      <c r="R107" s="5">
        <v>3123</v>
      </c>
      <c r="S107" s="9">
        <v>54</v>
      </c>
      <c r="T107" s="19" t="s">
        <v>17</v>
      </c>
      <c r="U107" s="33"/>
      <c r="V107" s="33"/>
      <c r="W107" s="33"/>
      <c r="X107" s="34">
        <f t="shared" si="20"/>
        <v>0</v>
      </c>
      <c r="Y107" s="30"/>
      <c r="Z107" s="33"/>
      <c r="AA107" s="33"/>
      <c r="AB107" s="33"/>
      <c r="AC107" s="34">
        <f t="shared" si="21"/>
        <v>0</v>
      </c>
    </row>
    <row r="108" spans="1:29" ht="12.75">
      <c r="A108" s="5">
        <v>3123</v>
      </c>
      <c r="B108" s="9">
        <v>55</v>
      </c>
      <c r="C108" s="19" t="s">
        <v>203</v>
      </c>
      <c r="D108" s="33">
        <v>2705.2</v>
      </c>
      <c r="E108" s="33"/>
      <c r="F108" s="33"/>
      <c r="G108" s="33"/>
      <c r="H108" s="34">
        <f t="shared" si="17"/>
        <v>2705.2</v>
      </c>
      <c r="I108" s="33"/>
      <c r="J108" s="33"/>
      <c r="K108" s="33"/>
      <c r="L108" s="34">
        <f t="shared" si="18"/>
        <v>0</v>
      </c>
      <c r="M108" s="33"/>
      <c r="N108" s="33">
        <v>515.8</v>
      </c>
      <c r="O108" s="33"/>
      <c r="P108" s="34">
        <f t="shared" si="19"/>
        <v>515.8</v>
      </c>
      <c r="Q108" s="30"/>
      <c r="R108" s="5">
        <v>3123</v>
      </c>
      <c r="S108" s="9">
        <v>55</v>
      </c>
      <c r="T108" s="19" t="s">
        <v>128</v>
      </c>
      <c r="U108" s="33"/>
      <c r="V108" s="33"/>
      <c r="W108" s="33"/>
      <c r="X108" s="34">
        <f t="shared" si="20"/>
        <v>0</v>
      </c>
      <c r="Y108" s="30"/>
      <c r="Z108" s="33"/>
      <c r="AA108" s="33"/>
      <c r="AB108" s="33"/>
      <c r="AC108" s="34">
        <f t="shared" si="21"/>
        <v>0</v>
      </c>
    </row>
    <row r="109" spans="1:29" ht="12.75">
      <c r="A109" s="5">
        <v>3123</v>
      </c>
      <c r="B109" s="9">
        <v>57</v>
      </c>
      <c r="C109" s="19" t="s">
        <v>71</v>
      </c>
      <c r="D109" s="33">
        <v>8234.1</v>
      </c>
      <c r="E109" s="33"/>
      <c r="F109" s="33"/>
      <c r="G109" s="33"/>
      <c r="H109" s="34">
        <f t="shared" si="17"/>
        <v>8234.1</v>
      </c>
      <c r="I109" s="33"/>
      <c r="J109" s="33"/>
      <c r="K109" s="33"/>
      <c r="L109" s="34">
        <f t="shared" si="18"/>
        <v>0</v>
      </c>
      <c r="M109" s="33"/>
      <c r="N109" s="33">
        <v>925.7</v>
      </c>
      <c r="O109" s="33"/>
      <c r="P109" s="34">
        <f t="shared" si="19"/>
        <v>925.7</v>
      </c>
      <c r="Q109" s="30"/>
      <c r="R109" s="5">
        <v>3123</v>
      </c>
      <c r="S109" s="9">
        <v>57</v>
      </c>
      <c r="T109" s="19" t="s">
        <v>71</v>
      </c>
      <c r="U109" s="33"/>
      <c r="V109" s="33"/>
      <c r="W109" s="33"/>
      <c r="X109" s="34">
        <f t="shared" si="20"/>
        <v>0</v>
      </c>
      <c r="Y109" s="30"/>
      <c r="Z109" s="33">
        <v>1900</v>
      </c>
      <c r="AA109" s="33"/>
      <c r="AB109" s="33"/>
      <c r="AC109" s="34">
        <f t="shared" si="21"/>
        <v>1900</v>
      </c>
    </row>
    <row r="110" spans="1:29" ht="12.75">
      <c r="A110" s="5">
        <v>3114</v>
      </c>
      <c r="B110" s="9">
        <v>58</v>
      </c>
      <c r="C110" s="19" t="s">
        <v>185</v>
      </c>
      <c r="D110" s="33">
        <v>1001.7</v>
      </c>
      <c r="E110" s="33"/>
      <c r="F110" s="33"/>
      <c r="G110" s="33"/>
      <c r="H110" s="34">
        <f t="shared" si="17"/>
        <v>1001.7</v>
      </c>
      <c r="I110" s="33"/>
      <c r="J110" s="33"/>
      <c r="K110" s="33"/>
      <c r="L110" s="34">
        <f t="shared" si="18"/>
        <v>0</v>
      </c>
      <c r="M110" s="33"/>
      <c r="N110" s="33">
        <v>101.7</v>
      </c>
      <c r="O110" s="33"/>
      <c r="P110" s="34">
        <f t="shared" si="19"/>
        <v>101.7</v>
      </c>
      <c r="Q110" s="30"/>
      <c r="R110" s="5">
        <v>3114</v>
      </c>
      <c r="S110" s="9">
        <v>58</v>
      </c>
      <c r="T110" s="19" t="s">
        <v>129</v>
      </c>
      <c r="U110" s="33"/>
      <c r="V110" s="33"/>
      <c r="W110" s="33"/>
      <c r="X110" s="34">
        <f t="shared" si="20"/>
        <v>0</v>
      </c>
      <c r="Y110" s="30"/>
      <c r="Z110" s="33"/>
      <c r="AA110" s="33"/>
      <c r="AB110" s="33"/>
      <c r="AC110" s="34">
        <f t="shared" si="21"/>
        <v>0</v>
      </c>
    </row>
    <row r="111" spans="1:29" ht="12.75">
      <c r="A111" s="5">
        <v>3114</v>
      </c>
      <c r="B111" s="9">
        <v>59</v>
      </c>
      <c r="C111" s="19" t="s">
        <v>228</v>
      </c>
      <c r="D111" s="33">
        <v>1118.9</v>
      </c>
      <c r="E111" s="33"/>
      <c r="F111" s="33"/>
      <c r="G111" s="71"/>
      <c r="H111" s="34">
        <f t="shared" si="17"/>
        <v>1118.9</v>
      </c>
      <c r="I111" s="33"/>
      <c r="J111" s="33"/>
      <c r="K111" s="33"/>
      <c r="L111" s="34">
        <f t="shared" si="18"/>
        <v>0</v>
      </c>
      <c r="M111" s="33"/>
      <c r="N111" s="33">
        <v>57</v>
      </c>
      <c r="O111" s="33"/>
      <c r="P111" s="34">
        <f t="shared" si="19"/>
        <v>57</v>
      </c>
      <c r="Q111" s="30"/>
      <c r="R111" s="5">
        <v>3114</v>
      </c>
      <c r="S111" s="9">
        <v>59</v>
      </c>
      <c r="T111" s="19" t="s">
        <v>130</v>
      </c>
      <c r="U111" s="33"/>
      <c r="V111" s="33"/>
      <c r="W111" s="33"/>
      <c r="X111" s="34">
        <f t="shared" si="20"/>
        <v>0</v>
      </c>
      <c r="Y111" s="30"/>
      <c r="Z111" s="33"/>
      <c r="AA111" s="33"/>
      <c r="AB111" s="33"/>
      <c r="AC111" s="34">
        <f t="shared" si="21"/>
        <v>0</v>
      </c>
    </row>
    <row r="112" spans="1:29" ht="12.75">
      <c r="A112" s="5">
        <v>3114</v>
      </c>
      <c r="B112" s="9">
        <v>62</v>
      </c>
      <c r="C112" s="19" t="s">
        <v>131</v>
      </c>
      <c r="D112" s="33">
        <v>918.7</v>
      </c>
      <c r="E112" s="33"/>
      <c r="F112" s="33"/>
      <c r="G112" s="33"/>
      <c r="H112" s="34">
        <f t="shared" si="17"/>
        <v>918.7</v>
      </c>
      <c r="I112" s="33"/>
      <c r="J112" s="33"/>
      <c r="K112" s="33"/>
      <c r="L112" s="34">
        <f t="shared" si="18"/>
        <v>0</v>
      </c>
      <c r="M112" s="33"/>
      <c r="N112" s="33">
        <v>0</v>
      </c>
      <c r="O112" s="33"/>
      <c r="P112" s="34">
        <f t="shared" si="19"/>
        <v>0</v>
      </c>
      <c r="Q112" s="30"/>
      <c r="R112" s="5">
        <v>3114</v>
      </c>
      <c r="S112" s="9">
        <v>62</v>
      </c>
      <c r="T112" s="19" t="s">
        <v>131</v>
      </c>
      <c r="U112" s="33"/>
      <c r="V112" s="33"/>
      <c r="W112" s="33"/>
      <c r="X112" s="34">
        <f t="shared" si="20"/>
        <v>0</v>
      </c>
      <c r="Y112" s="30"/>
      <c r="Z112" s="33"/>
      <c r="AA112" s="33"/>
      <c r="AB112" s="33"/>
      <c r="AC112" s="34">
        <f t="shared" si="21"/>
        <v>0</v>
      </c>
    </row>
    <row r="113" spans="1:29" ht="12.75">
      <c r="A113" s="5">
        <v>3114</v>
      </c>
      <c r="B113" s="9">
        <v>63</v>
      </c>
      <c r="C113" s="19" t="s">
        <v>231</v>
      </c>
      <c r="D113" s="33">
        <v>1414.9</v>
      </c>
      <c r="E113" s="33"/>
      <c r="F113" s="33"/>
      <c r="G113" s="33"/>
      <c r="H113" s="34">
        <f t="shared" si="17"/>
        <v>1414.9</v>
      </c>
      <c r="I113" s="33"/>
      <c r="J113" s="33"/>
      <c r="K113" s="33"/>
      <c r="L113" s="34">
        <f t="shared" si="18"/>
        <v>0</v>
      </c>
      <c r="M113" s="33"/>
      <c r="N113" s="33">
        <v>4</v>
      </c>
      <c r="O113" s="33"/>
      <c r="P113" s="34">
        <f t="shared" si="19"/>
        <v>4</v>
      </c>
      <c r="Q113" s="30"/>
      <c r="R113" s="5">
        <v>3114</v>
      </c>
      <c r="S113" s="9">
        <v>63</v>
      </c>
      <c r="T113" s="19" t="s">
        <v>231</v>
      </c>
      <c r="U113" s="33"/>
      <c r="V113" s="33"/>
      <c r="W113" s="33"/>
      <c r="X113" s="34">
        <f t="shared" si="20"/>
        <v>0</v>
      </c>
      <c r="Y113" s="30"/>
      <c r="Z113" s="33"/>
      <c r="AA113" s="33"/>
      <c r="AB113" s="33"/>
      <c r="AC113" s="34">
        <f t="shared" si="21"/>
        <v>0</v>
      </c>
    </row>
    <row r="114" spans="1:29" ht="12.75">
      <c r="A114" s="5">
        <v>3114</v>
      </c>
      <c r="B114" s="9">
        <v>64</v>
      </c>
      <c r="C114" s="19" t="s">
        <v>132</v>
      </c>
      <c r="D114" s="33">
        <v>499.6</v>
      </c>
      <c r="E114" s="33"/>
      <c r="F114" s="33"/>
      <c r="G114" s="33"/>
      <c r="H114" s="34">
        <f t="shared" si="17"/>
        <v>499.6</v>
      </c>
      <c r="I114" s="33"/>
      <c r="J114" s="33"/>
      <c r="K114" s="33"/>
      <c r="L114" s="34">
        <f t="shared" si="18"/>
        <v>0</v>
      </c>
      <c r="M114" s="33"/>
      <c r="N114" s="33">
        <v>0</v>
      </c>
      <c r="O114" s="33"/>
      <c r="P114" s="34">
        <f t="shared" si="19"/>
        <v>0</v>
      </c>
      <c r="Q114" s="30"/>
      <c r="R114" s="5">
        <v>3114</v>
      </c>
      <c r="S114" s="9">
        <v>64</v>
      </c>
      <c r="T114" s="19" t="s">
        <v>132</v>
      </c>
      <c r="U114" s="33"/>
      <c r="V114" s="33"/>
      <c r="W114" s="33"/>
      <c r="X114" s="34">
        <f t="shared" si="20"/>
        <v>0</v>
      </c>
      <c r="Y114" s="30"/>
      <c r="Z114" s="33"/>
      <c r="AA114" s="33"/>
      <c r="AB114" s="33"/>
      <c r="AC114" s="34">
        <f t="shared" si="21"/>
        <v>0</v>
      </c>
    </row>
    <row r="115" spans="1:29" ht="12.75">
      <c r="A115" s="5">
        <v>3146</v>
      </c>
      <c r="B115" s="9">
        <v>66</v>
      </c>
      <c r="C115" s="19" t="s">
        <v>204</v>
      </c>
      <c r="D115" s="33">
        <v>565.7</v>
      </c>
      <c r="E115" s="33"/>
      <c r="F115" s="33"/>
      <c r="G115" s="33"/>
      <c r="H115" s="34">
        <f t="shared" si="17"/>
        <v>565.7</v>
      </c>
      <c r="I115" s="33"/>
      <c r="J115" s="33"/>
      <c r="K115" s="33"/>
      <c r="L115" s="34">
        <f t="shared" si="18"/>
        <v>0</v>
      </c>
      <c r="M115" s="33"/>
      <c r="N115" s="33">
        <v>0</v>
      </c>
      <c r="O115" s="33"/>
      <c r="P115" s="34">
        <f t="shared" si="19"/>
        <v>0</v>
      </c>
      <c r="Q115" s="30"/>
      <c r="R115" s="5">
        <v>3146</v>
      </c>
      <c r="S115" s="9">
        <v>66</v>
      </c>
      <c r="T115" s="19" t="s">
        <v>18</v>
      </c>
      <c r="U115" s="33"/>
      <c r="V115" s="33"/>
      <c r="W115" s="33"/>
      <c r="X115" s="34">
        <f t="shared" si="20"/>
        <v>0</v>
      </c>
      <c r="Y115" s="30"/>
      <c r="Z115" s="33"/>
      <c r="AA115" s="33"/>
      <c r="AB115" s="33"/>
      <c r="AC115" s="34">
        <f t="shared" si="21"/>
        <v>0</v>
      </c>
    </row>
    <row r="116" spans="1:29" ht="12.75">
      <c r="A116" s="5">
        <v>3121</v>
      </c>
      <c r="B116" s="9">
        <v>67</v>
      </c>
      <c r="C116" s="19" t="s">
        <v>19</v>
      </c>
      <c r="D116" s="33">
        <v>3134.8</v>
      </c>
      <c r="E116" s="33"/>
      <c r="F116" s="33"/>
      <c r="G116" s="33"/>
      <c r="H116" s="34">
        <f t="shared" si="17"/>
        <v>3134.8</v>
      </c>
      <c r="I116" s="33"/>
      <c r="J116" s="33"/>
      <c r="K116" s="33"/>
      <c r="L116" s="34">
        <f t="shared" si="18"/>
        <v>0</v>
      </c>
      <c r="M116" s="33"/>
      <c r="N116" s="33">
        <v>305</v>
      </c>
      <c r="O116" s="33"/>
      <c r="P116" s="34">
        <f t="shared" si="19"/>
        <v>305</v>
      </c>
      <c r="Q116" s="30"/>
      <c r="R116" s="5">
        <v>3121</v>
      </c>
      <c r="S116" s="9">
        <v>67</v>
      </c>
      <c r="T116" s="19" t="s">
        <v>19</v>
      </c>
      <c r="U116" s="33"/>
      <c r="V116" s="33"/>
      <c r="W116" s="33"/>
      <c r="X116" s="34">
        <f t="shared" si="20"/>
        <v>0</v>
      </c>
      <c r="Y116" s="30"/>
      <c r="Z116" s="33"/>
      <c r="AA116" s="33"/>
      <c r="AB116" s="33"/>
      <c r="AC116" s="34">
        <f t="shared" si="21"/>
        <v>0</v>
      </c>
    </row>
    <row r="117" spans="1:29" ht="12.75">
      <c r="A117" s="5">
        <v>3121</v>
      </c>
      <c r="B117" s="9">
        <v>68</v>
      </c>
      <c r="C117" s="19" t="s">
        <v>20</v>
      </c>
      <c r="D117" s="33">
        <v>2105.2</v>
      </c>
      <c r="E117" s="33"/>
      <c r="F117" s="33"/>
      <c r="G117" s="33"/>
      <c r="H117" s="34">
        <f t="shared" si="17"/>
        <v>2105.2</v>
      </c>
      <c r="I117" s="33"/>
      <c r="J117" s="33"/>
      <c r="K117" s="33"/>
      <c r="L117" s="34">
        <f t="shared" si="18"/>
        <v>0</v>
      </c>
      <c r="M117" s="33"/>
      <c r="N117" s="33">
        <v>225</v>
      </c>
      <c r="O117" s="33"/>
      <c r="P117" s="34">
        <f t="shared" si="19"/>
        <v>225</v>
      </c>
      <c r="Q117" s="30"/>
      <c r="R117" s="5">
        <v>3121</v>
      </c>
      <c r="S117" s="9">
        <v>68</v>
      </c>
      <c r="T117" s="19" t="s">
        <v>20</v>
      </c>
      <c r="U117" s="33"/>
      <c r="V117" s="33"/>
      <c r="W117" s="33"/>
      <c r="X117" s="34">
        <f t="shared" si="20"/>
        <v>0</v>
      </c>
      <c r="Y117" s="30"/>
      <c r="Z117" s="33"/>
      <c r="AA117" s="33"/>
      <c r="AB117" s="33"/>
      <c r="AC117" s="34">
        <f t="shared" si="21"/>
        <v>0</v>
      </c>
    </row>
    <row r="118" spans="1:29" ht="12.75">
      <c r="A118" s="5">
        <v>3122</v>
      </c>
      <c r="B118" s="9">
        <v>69</v>
      </c>
      <c r="C118" s="21" t="s">
        <v>33</v>
      </c>
      <c r="D118" s="33">
        <v>3496.2</v>
      </c>
      <c r="E118" s="33"/>
      <c r="F118" s="33"/>
      <c r="G118" s="33"/>
      <c r="H118" s="34">
        <f t="shared" si="17"/>
        <v>3496.2</v>
      </c>
      <c r="I118" s="33"/>
      <c r="J118" s="33"/>
      <c r="K118" s="33"/>
      <c r="L118" s="34">
        <f t="shared" si="18"/>
        <v>0</v>
      </c>
      <c r="M118" s="33"/>
      <c r="N118" s="33">
        <v>159.8</v>
      </c>
      <c r="O118" s="33"/>
      <c r="P118" s="34">
        <f t="shared" si="19"/>
        <v>159.8</v>
      </c>
      <c r="Q118" s="30"/>
      <c r="R118" s="5">
        <v>3122</v>
      </c>
      <c r="S118" s="9">
        <v>69</v>
      </c>
      <c r="T118" s="21" t="s">
        <v>33</v>
      </c>
      <c r="U118" s="33"/>
      <c r="V118" s="33"/>
      <c r="W118" s="33"/>
      <c r="X118" s="34">
        <f t="shared" si="20"/>
        <v>0</v>
      </c>
      <c r="Y118" s="30"/>
      <c r="Z118" s="33"/>
      <c r="AA118" s="33"/>
      <c r="AB118" s="33"/>
      <c r="AC118" s="34">
        <f t="shared" si="21"/>
        <v>0</v>
      </c>
    </row>
    <row r="119" spans="1:29" ht="12.75">
      <c r="A119" s="5">
        <v>3122</v>
      </c>
      <c r="B119" s="10">
        <v>70</v>
      </c>
      <c r="C119" s="20" t="s">
        <v>232</v>
      </c>
      <c r="D119" s="56">
        <v>3510.5</v>
      </c>
      <c r="E119" s="56"/>
      <c r="F119" s="56"/>
      <c r="G119" s="56"/>
      <c r="H119" s="34">
        <f t="shared" si="17"/>
        <v>3510.5</v>
      </c>
      <c r="I119" s="56"/>
      <c r="J119" s="56"/>
      <c r="K119" s="56"/>
      <c r="L119" s="34">
        <f t="shared" si="18"/>
        <v>0</v>
      </c>
      <c r="M119" s="56"/>
      <c r="N119" s="56">
        <v>330</v>
      </c>
      <c r="O119" s="56"/>
      <c r="P119" s="34">
        <f t="shared" si="19"/>
        <v>330</v>
      </c>
      <c r="Q119" s="32"/>
      <c r="R119" s="5">
        <v>3122</v>
      </c>
      <c r="S119" s="10">
        <v>70</v>
      </c>
      <c r="T119" s="20" t="s">
        <v>232</v>
      </c>
      <c r="U119" s="56"/>
      <c r="V119" s="56"/>
      <c r="W119" s="56"/>
      <c r="X119" s="34">
        <f t="shared" si="20"/>
        <v>0</v>
      </c>
      <c r="Y119" s="32"/>
      <c r="Z119" s="56"/>
      <c r="AA119" s="56"/>
      <c r="AB119" s="56"/>
      <c r="AC119" s="34">
        <f t="shared" si="21"/>
        <v>0</v>
      </c>
    </row>
    <row r="120" spans="1:29" ht="12.75">
      <c r="A120" s="5">
        <v>3122</v>
      </c>
      <c r="B120" s="9">
        <v>71</v>
      </c>
      <c r="C120" s="21" t="s">
        <v>205</v>
      </c>
      <c r="D120" s="33">
        <v>2788.3</v>
      </c>
      <c r="E120" s="33"/>
      <c r="F120" s="33"/>
      <c r="G120" s="33"/>
      <c r="H120" s="34">
        <f t="shared" si="17"/>
        <v>2788.3</v>
      </c>
      <c r="I120" s="33"/>
      <c r="J120" s="33"/>
      <c r="K120" s="33"/>
      <c r="L120" s="34">
        <f t="shared" si="18"/>
        <v>0</v>
      </c>
      <c r="M120" s="33"/>
      <c r="N120" s="33">
        <v>32</v>
      </c>
      <c r="O120" s="33"/>
      <c r="P120" s="34">
        <f t="shared" si="19"/>
        <v>32</v>
      </c>
      <c r="Q120" s="30"/>
      <c r="R120" s="5">
        <v>3122</v>
      </c>
      <c r="S120" s="9">
        <v>71</v>
      </c>
      <c r="T120" s="21" t="s">
        <v>32</v>
      </c>
      <c r="U120" s="33"/>
      <c r="V120" s="33"/>
      <c r="W120" s="33"/>
      <c r="X120" s="34">
        <f t="shared" si="20"/>
        <v>0</v>
      </c>
      <c r="Y120" s="30"/>
      <c r="Z120" s="33"/>
      <c r="AA120" s="33"/>
      <c r="AB120" s="33"/>
      <c r="AC120" s="34">
        <f t="shared" si="21"/>
        <v>0</v>
      </c>
    </row>
    <row r="121" spans="1:29" ht="12.75">
      <c r="A121" s="5">
        <v>3122</v>
      </c>
      <c r="B121" s="9">
        <v>72</v>
      </c>
      <c r="C121" s="19" t="s">
        <v>72</v>
      </c>
      <c r="D121" s="33">
        <v>5995.3</v>
      </c>
      <c r="E121" s="33"/>
      <c r="F121" s="33"/>
      <c r="G121" s="33"/>
      <c r="H121" s="34">
        <f t="shared" si="17"/>
        <v>5995.3</v>
      </c>
      <c r="I121" s="33"/>
      <c r="J121" s="33"/>
      <c r="K121" s="33"/>
      <c r="L121" s="34">
        <f t="shared" si="18"/>
        <v>0</v>
      </c>
      <c r="M121" s="33"/>
      <c r="N121" s="33">
        <v>319.4</v>
      </c>
      <c r="O121" s="33"/>
      <c r="P121" s="34">
        <f t="shared" si="19"/>
        <v>319.4</v>
      </c>
      <c r="Q121" s="30"/>
      <c r="R121" s="5">
        <v>3122</v>
      </c>
      <c r="S121" s="9">
        <v>72</v>
      </c>
      <c r="T121" s="19" t="s">
        <v>72</v>
      </c>
      <c r="U121" s="33"/>
      <c r="V121" s="33"/>
      <c r="W121" s="33"/>
      <c r="X121" s="34">
        <f t="shared" si="20"/>
        <v>0</v>
      </c>
      <c r="Y121" s="30"/>
      <c r="Z121" s="33"/>
      <c r="AA121" s="33"/>
      <c r="AB121" s="33"/>
      <c r="AC121" s="34">
        <f t="shared" si="21"/>
        <v>0</v>
      </c>
    </row>
    <row r="122" spans="1:29" ht="12.75">
      <c r="A122" s="5">
        <v>3147</v>
      </c>
      <c r="B122" s="9">
        <v>73</v>
      </c>
      <c r="C122" s="19" t="s">
        <v>133</v>
      </c>
      <c r="D122" s="33">
        <v>1882.7</v>
      </c>
      <c r="E122" s="33"/>
      <c r="F122" s="33"/>
      <c r="G122" s="33"/>
      <c r="H122" s="34">
        <f t="shared" si="17"/>
        <v>1882.7</v>
      </c>
      <c r="I122" s="33"/>
      <c r="J122" s="33"/>
      <c r="K122" s="33"/>
      <c r="L122" s="34">
        <f t="shared" si="18"/>
        <v>0</v>
      </c>
      <c r="M122" s="33"/>
      <c r="N122" s="33">
        <v>65</v>
      </c>
      <c r="O122" s="33"/>
      <c r="P122" s="34">
        <f t="shared" si="19"/>
        <v>65</v>
      </c>
      <c r="Q122" s="30"/>
      <c r="R122" s="5">
        <v>3147</v>
      </c>
      <c r="S122" s="9">
        <v>73</v>
      </c>
      <c r="T122" s="19" t="s">
        <v>133</v>
      </c>
      <c r="U122" s="33"/>
      <c r="V122" s="33"/>
      <c r="W122" s="33"/>
      <c r="X122" s="34">
        <f t="shared" si="20"/>
        <v>0</v>
      </c>
      <c r="Y122" s="30"/>
      <c r="Z122" s="33"/>
      <c r="AA122" s="33"/>
      <c r="AB122" s="33"/>
      <c r="AC122" s="34">
        <f t="shared" si="21"/>
        <v>0</v>
      </c>
    </row>
    <row r="123" spans="1:29" ht="12.75">
      <c r="A123" s="5">
        <v>4322</v>
      </c>
      <c r="B123" s="9">
        <v>74</v>
      </c>
      <c r="C123" s="19" t="s">
        <v>134</v>
      </c>
      <c r="D123" s="33">
        <v>1603.9</v>
      </c>
      <c r="E123" s="33"/>
      <c r="F123" s="33"/>
      <c r="G123" s="33"/>
      <c r="H123" s="34">
        <f t="shared" si="17"/>
        <v>1603.9</v>
      </c>
      <c r="I123" s="33"/>
      <c r="J123" s="33"/>
      <c r="K123" s="33"/>
      <c r="L123" s="34">
        <f t="shared" si="18"/>
        <v>0</v>
      </c>
      <c r="M123" s="33"/>
      <c r="N123" s="33">
        <v>42</v>
      </c>
      <c r="O123" s="33"/>
      <c r="P123" s="34">
        <f t="shared" si="19"/>
        <v>42</v>
      </c>
      <c r="Q123" s="30"/>
      <c r="R123" s="5">
        <v>4322</v>
      </c>
      <c r="S123" s="9">
        <v>74</v>
      </c>
      <c r="T123" s="19" t="s">
        <v>134</v>
      </c>
      <c r="U123" s="33"/>
      <c r="V123" s="33"/>
      <c r="W123" s="33"/>
      <c r="X123" s="34">
        <f t="shared" si="20"/>
        <v>0</v>
      </c>
      <c r="Y123" s="30"/>
      <c r="Z123" s="33"/>
      <c r="AA123" s="33"/>
      <c r="AB123" s="33"/>
      <c r="AC123" s="34">
        <f t="shared" si="21"/>
        <v>0</v>
      </c>
    </row>
    <row r="124" spans="1:29" ht="12.75">
      <c r="A124" s="5">
        <v>3123</v>
      </c>
      <c r="B124" s="9">
        <v>78</v>
      </c>
      <c r="C124" s="19" t="s">
        <v>99</v>
      </c>
      <c r="D124" s="33">
        <v>6020</v>
      </c>
      <c r="E124" s="33"/>
      <c r="F124" s="33"/>
      <c r="G124" s="33"/>
      <c r="H124" s="34">
        <f t="shared" si="17"/>
        <v>6020</v>
      </c>
      <c r="I124" s="33"/>
      <c r="J124" s="33"/>
      <c r="K124" s="33"/>
      <c r="L124" s="34">
        <f t="shared" si="18"/>
        <v>0</v>
      </c>
      <c r="M124" s="33"/>
      <c r="N124" s="33">
        <v>574.1</v>
      </c>
      <c r="O124" s="33"/>
      <c r="P124" s="34">
        <f t="shared" si="19"/>
        <v>574.1</v>
      </c>
      <c r="Q124" s="30"/>
      <c r="R124" s="5">
        <v>3123</v>
      </c>
      <c r="S124" s="9">
        <v>78</v>
      </c>
      <c r="T124" s="19" t="s">
        <v>99</v>
      </c>
      <c r="U124" s="33"/>
      <c r="V124" s="33"/>
      <c r="W124" s="33"/>
      <c r="X124" s="34">
        <f t="shared" si="20"/>
        <v>0</v>
      </c>
      <c r="Y124" s="30"/>
      <c r="Z124" s="33"/>
      <c r="AA124" s="33"/>
      <c r="AB124" s="33"/>
      <c r="AC124" s="34">
        <f t="shared" si="21"/>
        <v>0</v>
      </c>
    </row>
    <row r="125" spans="1:29" ht="12.75">
      <c r="A125" s="5">
        <v>3114</v>
      </c>
      <c r="B125" s="9">
        <v>79</v>
      </c>
      <c r="C125" s="19" t="s">
        <v>168</v>
      </c>
      <c r="D125" s="33">
        <v>395.6</v>
      </c>
      <c r="E125" s="33"/>
      <c r="F125" s="33"/>
      <c r="G125" s="33"/>
      <c r="H125" s="34">
        <f t="shared" si="17"/>
        <v>395.6</v>
      </c>
      <c r="I125" s="33"/>
      <c r="J125" s="33"/>
      <c r="K125" s="33"/>
      <c r="L125" s="34">
        <f t="shared" si="18"/>
        <v>0</v>
      </c>
      <c r="M125" s="33"/>
      <c r="N125" s="33">
        <v>8</v>
      </c>
      <c r="O125" s="33"/>
      <c r="P125" s="34">
        <f t="shared" si="19"/>
        <v>8</v>
      </c>
      <c r="Q125" s="30"/>
      <c r="R125" s="5">
        <v>3114</v>
      </c>
      <c r="S125" s="9">
        <v>79</v>
      </c>
      <c r="T125" s="19" t="s">
        <v>168</v>
      </c>
      <c r="U125" s="33"/>
      <c r="V125" s="33"/>
      <c r="W125" s="33"/>
      <c r="X125" s="34">
        <f t="shared" si="20"/>
        <v>0</v>
      </c>
      <c r="Y125" s="30"/>
      <c r="Z125" s="33"/>
      <c r="AA125" s="33"/>
      <c r="AB125" s="33"/>
      <c r="AC125" s="34">
        <f t="shared" si="21"/>
        <v>0</v>
      </c>
    </row>
    <row r="126" spans="1:29" ht="12.75">
      <c r="A126" s="5">
        <v>4322</v>
      </c>
      <c r="B126" s="9">
        <v>80</v>
      </c>
      <c r="C126" s="19" t="s">
        <v>135</v>
      </c>
      <c r="D126" s="33">
        <v>1919.8</v>
      </c>
      <c r="E126" s="33"/>
      <c r="F126" s="33"/>
      <c r="G126" s="33"/>
      <c r="H126" s="34">
        <f aca="true" t="shared" si="22" ref="H126:H157">SUM(D126:G126)</f>
        <v>1919.8</v>
      </c>
      <c r="I126" s="33"/>
      <c r="J126" s="33"/>
      <c r="K126" s="33"/>
      <c r="L126" s="34">
        <f aca="true" t="shared" si="23" ref="L126:L157">J126+K126</f>
        <v>0</v>
      </c>
      <c r="M126" s="33"/>
      <c r="N126" s="33">
        <v>84</v>
      </c>
      <c r="O126" s="33"/>
      <c r="P126" s="34">
        <f aca="true" t="shared" si="24" ref="P126:P157">N126+O126</f>
        <v>84</v>
      </c>
      <c r="Q126" s="30"/>
      <c r="R126" s="5">
        <v>4322</v>
      </c>
      <c r="S126" s="9">
        <v>80</v>
      </c>
      <c r="T126" s="19" t="s">
        <v>135</v>
      </c>
      <c r="U126" s="33"/>
      <c r="V126" s="33"/>
      <c r="W126" s="33"/>
      <c r="X126" s="34">
        <f aca="true" t="shared" si="25" ref="X126:X157">SUM(U126:W126)</f>
        <v>0</v>
      </c>
      <c r="Y126" s="30"/>
      <c r="Z126" s="33"/>
      <c r="AA126" s="33"/>
      <c r="AB126" s="33"/>
      <c r="AC126" s="34">
        <f aca="true" t="shared" si="26" ref="AC126:AC157">SUM(Z126:AB126)</f>
        <v>0</v>
      </c>
    </row>
    <row r="127" spans="1:29" ht="12.75">
      <c r="A127" s="5">
        <v>3114</v>
      </c>
      <c r="B127" s="9">
        <v>81</v>
      </c>
      <c r="C127" s="19" t="s">
        <v>206</v>
      </c>
      <c r="D127" s="33">
        <v>1309.5</v>
      </c>
      <c r="E127" s="33"/>
      <c r="F127" s="33"/>
      <c r="G127" s="33"/>
      <c r="H127" s="34">
        <f t="shared" si="22"/>
        <v>1309.5</v>
      </c>
      <c r="I127" s="33"/>
      <c r="J127" s="33"/>
      <c r="K127" s="33"/>
      <c r="L127" s="34">
        <f t="shared" si="23"/>
        <v>0</v>
      </c>
      <c r="M127" s="33"/>
      <c r="N127" s="33">
        <v>0</v>
      </c>
      <c r="O127" s="33"/>
      <c r="P127" s="34">
        <f t="shared" si="24"/>
        <v>0</v>
      </c>
      <c r="Q127" s="30"/>
      <c r="R127" s="5">
        <v>3114</v>
      </c>
      <c r="S127" s="9">
        <v>81</v>
      </c>
      <c r="T127" s="19" t="s">
        <v>136</v>
      </c>
      <c r="U127" s="33"/>
      <c r="V127" s="33"/>
      <c r="W127" s="33"/>
      <c r="X127" s="34">
        <f t="shared" si="25"/>
        <v>0</v>
      </c>
      <c r="Y127" s="30"/>
      <c r="Z127" s="33"/>
      <c r="AA127" s="33"/>
      <c r="AB127" s="33"/>
      <c r="AC127" s="34">
        <f t="shared" si="26"/>
        <v>0</v>
      </c>
    </row>
    <row r="128" spans="1:29" ht="12.75">
      <c r="A128" s="5">
        <v>3114</v>
      </c>
      <c r="B128" s="9">
        <v>83</v>
      </c>
      <c r="C128" s="19" t="s">
        <v>177</v>
      </c>
      <c r="D128" s="33">
        <v>2562.1</v>
      </c>
      <c r="E128" s="33"/>
      <c r="F128" s="33"/>
      <c r="G128" s="33"/>
      <c r="H128" s="34">
        <f t="shared" si="22"/>
        <v>2562.1</v>
      </c>
      <c r="I128" s="33"/>
      <c r="J128" s="33"/>
      <c r="K128" s="33"/>
      <c r="L128" s="34">
        <f t="shared" si="23"/>
        <v>0</v>
      </c>
      <c r="M128" s="33"/>
      <c r="N128" s="33">
        <v>52.4</v>
      </c>
      <c r="O128" s="33"/>
      <c r="P128" s="34">
        <f t="shared" si="24"/>
        <v>52.4</v>
      </c>
      <c r="Q128" s="30"/>
      <c r="R128" s="5">
        <v>3114</v>
      </c>
      <c r="S128" s="9">
        <v>83</v>
      </c>
      <c r="T128" s="19" t="s">
        <v>177</v>
      </c>
      <c r="U128" s="33"/>
      <c r="V128" s="33"/>
      <c r="W128" s="33"/>
      <c r="X128" s="34">
        <f t="shared" si="25"/>
        <v>0</v>
      </c>
      <c r="Y128" s="30"/>
      <c r="Z128" s="33"/>
      <c r="AA128" s="33"/>
      <c r="AB128" s="33"/>
      <c r="AC128" s="34">
        <f t="shared" si="26"/>
        <v>0</v>
      </c>
    </row>
    <row r="129" spans="1:29" ht="12.75">
      <c r="A129" s="5">
        <v>3146</v>
      </c>
      <c r="B129" s="9">
        <v>84</v>
      </c>
      <c r="C129" s="19" t="s">
        <v>31</v>
      </c>
      <c r="D129" s="33">
        <v>454.9</v>
      </c>
      <c r="E129" s="33"/>
      <c r="F129" s="33"/>
      <c r="G129" s="33"/>
      <c r="H129" s="34">
        <f t="shared" si="22"/>
        <v>454.9</v>
      </c>
      <c r="I129" s="33"/>
      <c r="J129" s="33"/>
      <c r="K129" s="33"/>
      <c r="L129" s="34">
        <f t="shared" si="23"/>
        <v>0</v>
      </c>
      <c r="M129" s="33"/>
      <c r="N129" s="33">
        <v>0</v>
      </c>
      <c r="O129" s="33"/>
      <c r="P129" s="34">
        <f t="shared" si="24"/>
        <v>0</v>
      </c>
      <c r="Q129" s="30"/>
      <c r="R129" s="5">
        <v>3146</v>
      </c>
      <c r="S129" s="9">
        <v>84</v>
      </c>
      <c r="T129" s="19" t="s">
        <v>31</v>
      </c>
      <c r="U129" s="33"/>
      <c r="V129" s="33"/>
      <c r="W129" s="33"/>
      <c r="X129" s="34">
        <f t="shared" si="25"/>
        <v>0</v>
      </c>
      <c r="Y129" s="30"/>
      <c r="Z129" s="33"/>
      <c r="AA129" s="33"/>
      <c r="AB129" s="33"/>
      <c r="AC129" s="34">
        <f t="shared" si="26"/>
        <v>0</v>
      </c>
    </row>
    <row r="130" spans="1:29" ht="12.75">
      <c r="A130" s="5">
        <v>3121</v>
      </c>
      <c r="B130" s="9">
        <v>90</v>
      </c>
      <c r="C130" s="19" t="s">
        <v>63</v>
      </c>
      <c r="D130" s="33">
        <v>2935.5</v>
      </c>
      <c r="E130" s="33"/>
      <c r="F130" s="33"/>
      <c r="G130" s="33"/>
      <c r="H130" s="34">
        <f t="shared" si="22"/>
        <v>2935.5</v>
      </c>
      <c r="I130" s="33"/>
      <c r="J130" s="33"/>
      <c r="K130" s="33"/>
      <c r="L130" s="34">
        <f t="shared" si="23"/>
        <v>0</v>
      </c>
      <c r="M130" s="33"/>
      <c r="N130" s="33">
        <v>577.2</v>
      </c>
      <c r="O130" s="33"/>
      <c r="P130" s="34">
        <f t="shared" si="24"/>
        <v>577.2</v>
      </c>
      <c r="Q130" s="30"/>
      <c r="R130" s="5">
        <v>3121</v>
      </c>
      <c r="S130" s="9">
        <v>90</v>
      </c>
      <c r="T130" s="19" t="s">
        <v>63</v>
      </c>
      <c r="U130" s="33"/>
      <c r="V130" s="33"/>
      <c r="W130" s="33"/>
      <c r="X130" s="34">
        <f t="shared" si="25"/>
        <v>0</v>
      </c>
      <c r="Y130" s="30"/>
      <c r="Z130" s="33">
        <v>161</v>
      </c>
      <c r="AA130" s="33"/>
      <c r="AB130" s="33"/>
      <c r="AC130" s="34">
        <f t="shared" si="26"/>
        <v>161</v>
      </c>
    </row>
    <row r="131" spans="1:29" ht="12.75">
      <c r="A131" s="5">
        <v>3121</v>
      </c>
      <c r="B131" s="9">
        <v>91</v>
      </c>
      <c r="C131" s="19" t="s">
        <v>187</v>
      </c>
      <c r="D131" s="33">
        <v>2387.5</v>
      </c>
      <c r="E131" s="33"/>
      <c r="F131" s="33"/>
      <c r="G131" s="33"/>
      <c r="H131" s="34">
        <f t="shared" si="22"/>
        <v>2387.5</v>
      </c>
      <c r="I131" s="33"/>
      <c r="J131" s="33"/>
      <c r="K131" s="33"/>
      <c r="L131" s="34">
        <f t="shared" si="23"/>
        <v>0</v>
      </c>
      <c r="M131" s="33"/>
      <c r="N131" s="33">
        <v>248</v>
      </c>
      <c r="O131" s="33"/>
      <c r="P131" s="34">
        <f t="shared" si="24"/>
        <v>248</v>
      </c>
      <c r="Q131" s="30"/>
      <c r="R131" s="5">
        <v>3121</v>
      </c>
      <c r="S131" s="9">
        <v>91</v>
      </c>
      <c r="T131" s="19" t="s">
        <v>96</v>
      </c>
      <c r="U131" s="33"/>
      <c r="V131" s="33"/>
      <c r="W131" s="33"/>
      <c r="X131" s="34">
        <f t="shared" si="25"/>
        <v>0</v>
      </c>
      <c r="Y131" s="30"/>
      <c r="Z131" s="33"/>
      <c r="AA131" s="33"/>
      <c r="AB131" s="33"/>
      <c r="AC131" s="34">
        <f t="shared" si="26"/>
        <v>0</v>
      </c>
    </row>
    <row r="132" spans="1:29" ht="12.75">
      <c r="A132" s="5">
        <v>3121</v>
      </c>
      <c r="B132" s="9">
        <v>92</v>
      </c>
      <c r="C132" s="19" t="s">
        <v>207</v>
      </c>
      <c r="D132" s="33">
        <v>2883.7</v>
      </c>
      <c r="E132" s="33"/>
      <c r="F132" s="33"/>
      <c r="G132" s="33"/>
      <c r="H132" s="34">
        <f t="shared" si="22"/>
        <v>2883.7</v>
      </c>
      <c r="I132" s="33"/>
      <c r="J132" s="33"/>
      <c r="K132" s="33"/>
      <c r="L132" s="34">
        <f t="shared" si="23"/>
        <v>0</v>
      </c>
      <c r="M132" s="33"/>
      <c r="N132" s="33">
        <v>153.3</v>
      </c>
      <c r="O132" s="33"/>
      <c r="P132" s="34">
        <f t="shared" si="24"/>
        <v>153.3</v>
      </c>
      <c r="Q132" s="30"/>
      <c r="R132" s="5">
        <v>3121</v>
      </c>
      <c r="S132" s="9">
        <v>92</v>
      </c>
      <c r="T132" s="19" t="s">
        <v>137</v>
      </c>
      <c r="U132" s="33">
        <v>4800</v>
      </c>
      <c r="V132" s="33">
        <v>773.9</v>
      </c>
      <c r="W132" s="33"/>
      <c r="X132" s="34">
        <f t="shared" si="25"/>
        <v>5573.9</v>
      </c>
      <c r="Y132" s="30"/>
      <c r="Z132" s="33">
        <v>6279</v>
      </c>
      <c r="AA132" s="33">
        <v>-24</v>
      </c>
      <c r="AB132" s="33"/>
      <c r="AC132" s="34">
        <f t="shared" si="26"/>
        <v>6255</v>
      </c>
    </row>
    <row r="133" spans="1:29" ht="12.75">
      <c r="A133" s="5">
        <v>3122</v>
      </c>
      <c r="B133" s="9">
        <v>93</v>
      </c>
      <c r="C133" s="19" t="s">
        <v>208</v>
      </c>
      <c r="D133" s="33">
        <v>2510.3</v>
      </c>
      <c r="E133" s="33"/>
      <c r="F133" s="33"/>
      <c r="G133" s="33"/>
      <c r="H133" s="34">
        <f t="shared" si="22"/>
        <v>2510.3</v>
      </c>
      <c r="I133" s="33"/>
      <c r="J133" s="33"/>
      <c r="K133" s="33"/>
      <c r="L133" s="34">
        <f t="shared" si="23"/>
        <v>0</v>
      </c>
      <c r="M133" s="33"/>
      <c r="N133" s="33">
        <v>797.7</v>
      </c>
      <c r="O133" s="33"/>
      <c r="P133" s="34">
        <f t="shared" si="24"/>
        <v>797.7</v>
      </c>
      <c r="Q133" s="30"/>
      <c r="R133" s="5">
        <v>3122</v>
      </c>
      <c r="S133" s="9">
        <v>93</v>
      </c>
      <c r="T133" s="19" t="s">
        <v>21</v>
      </c>
      <c r="U133" s="33"/>
      <c r="V133" s="33"/>
      <c r="W133" s="33"/>
      <c r="X133" s="34">
        <f t="shared" si="25"/>
        <v>0</v>
      </c>
      <c r="Y133" s="30"/>
      <c r="Z133" s="33">
        <v>2400</v>
      </c>
      <c r="AA133" s="33">
        <v>-1027</v>
      </c>
      <c r="AB133" s="33"/>
      <c r="AC133" s="34">
        <f t="shared" si="26"/>
        <v>1373</v>
      </c>
    </row>
    <row r="134" spans="1:29" ht="12.75">
      <c r="A134" s="5">
        <v>3122</v>
      </c>
      <c r="B134" s="9">
        <v>94</v>
      </c>
      <c r="C134" s="19" t="s">
        <v>209</v>
      </c>
      <c r="D134" s="33">
        <v>4647</v>
      </c>
      <c r="E134" s="33"/>
      <c r="F134" s="33"/>
      <c r="G134" s="33"/>
      <c r="H134" s="34">
        <f t="shared" si="22"/>
        <v>4647</v>
      </c>
      <c r="I134" s="33"/>
      <c r="J134" s="33"/>
      <c r="K134" s="33"/>
      <c r="L134" s="34">
        <f t="shared" si="23"/>
        <v>0</v>
      </c>
      <c r="M134" s="33"/>
      <c r="N134" s="33">
        <v>346</v>
      </c>
      <c r="O134" s="33"/>
      <c r="P134" s="34">
        <f t="shared" si="24"/>
        <v>346</v>
      </c>
      <c r="Q134" s="30"/>
      <c r="R134" s="5">
        <v>3122</v>
      </c>
      <c r="S134" s="9">
        <v>94</v>
      </c>
      <c r="T134" s="19" t="s">
        <v>138</v>
      </c>
      <c r="U134" s="33">
        <v>994</v>
      </c>
      <c r="V134" s="33">
        <v>-45</v>
      </c>
      <c r="W134" s="33"/>
      <c r="X134" s="34">
        <f t="shared" si="25"/>
        <v>949</v>
      </c>
      <c r="Y134" s="30"/>
      <c r="Z134" s="33">
        <v>1200</v>
      </c>
      <c r="AA134" s="33">
        <f>45+2000</f>
        <v>2045</v>
      </c>
      <c r="AB134" s="33"/>
      <c r="AC134" s="34">
        <f t="shared" si="26"/>
        <v>3245</v>
      </c>
    </row>
    <row r="135" spans="1:29" ht="12.75">
      <c r="A135" s="5">
        <v>3122</v>
      </c>
      <c r="B135" s="9">
        <v>95</v>
      </c>
      <c r="C135" s="19" t="s">
        <v>139</v>
      </c>
      <c r="D135" s="33">
        <v>2140.6</v>
      </c>
      <c r="E135" s="33"/>
      <c r="F135" s="33"/>
      <c r="G135" s="33"/>
      <c r="H135" s="34">
        <f t="shared" si="22"/>
        <v>2140.6</v>
      </c>
      <c r="I135" s="33"/>
      <c r="J135" s="33"/>
      <c r="K135" s="33"/>
      <c r="L135" s="34">
        <f t="shared" si="23"/>
        <v>0</v>
      </c>
      <c r="M135" s="33"/>
      <c r="N135" s="33">
        <v>169.2</v>
      </c>
      <c r="O135" s="33"/>
      <c r="P135" s="34">
        <f t="shared" si="24"/>
        <v>169.2</v>
      </c>
      <c r="Q135" s="30"/>
      <c r="R135" s="5">
        <v>3122</v>
      </c>
      <c r="S135" s="9">
        <v>95</v>
      </c>
      <c r="T135" s="19" t="s">
        <v>139</v>
      </c>
      <c r="U135" s="33"/>
      <c r="V135" s="33"/>
      <c r="W135" s="33"/>
      <c r="X135" s="34">
        <f t="shared" si="25"/>
        <v>0</v>
      </c>
      <c r="Y135" s="30"/>
      <c r="Z135" s="33"/>
      <c r="AA135" s="33"/>
      <c r="AB135" s="33"/>
      <c r="AC135" s="34">
        <f t="shared" si="26"/>
        <v>0</v>
      </c>
    </row>
    <row r="136" spans="1:29" ht="12.75">
      <c r="A136" s="5">
        <v>3122</v>
      </c>
      <c r="B136" s="9">
        <v>96</v>
      </c>
      <c r="C136" s="19" t="s">
        <v>246</v>
      </c>
      <c r="D136" s="33">
        <v>2397.2</v>
      </c>
      <c r="E136" s="33"/>
      <c r="F136" s="33"/>
      <c r="G136" s="33">
        <v>208.7</v>
      </c>
      <c r="H136" s="34">
        <f t="shared" si="22"/>
        <v>2605.8999999999996</v>
      </c>
      <c r="I136" s="33"/>
      <c r="J136" s="33"/>
      <c r="K136" s="33"/>
      <c r="L136" s="34">
        <f t="shared" si="23"/>
        <v>0</v>
      </c>
      <c r="M136" s="33"/>
      <c r="N136" s="33">
        <v>206.6</v>
      </c>
      <c r="O136" s="33"/>
      <c r="P136" s="34">
        <f t="shared" si="24"/>
        <v>206.6</v>
      </c>
      <c r="Q136" s="30"/>
      <c r="R136" s="5">
        <v>3122</v>
      </c>
      <c r="S136" s="9">
        <v>96</v>
      </c>
      <c r="T136" s="19" t="s">
        <v>22</v>
      </c>
      <c r="U136" s="33"/>
      <c r="V136" s="33"/>
      <c r="W136" s="33"/>
      <c r="X136" s="34">
        <f t="shared" si="25"/>
        <v>0</v>
      </c>
      <c r="Y136" s="30"/>
      <c r="Z136" s="33"/>
      <c r="AA136" s="33"/>
      <c r="AB136" s="33"/>
      <c r="AC136" s="34">
        <f t="shared" si="26"/>
        <v>0</v>
      </c>
    </row>
    <row r="137" spans="1:29" ht="12.75">
      <c r="A137" s="5">
        <v>3123</v>
      </c>
      <c r="B137" s="9">
        <v>97</v>
      </c>
      <c r="C137" s="19" t="s">
        <v>184</v>
      </c>
      <c r="D137" s="33">
        <v>4457.3</v>
      </c>
      <c r="E137" s="33"/>
      <c r="F137" s="33"/>
      <c r="G137" s="33"/>
      <c r="H137" s="34">
        <f t="shared" si="22"/>
        <v>4457.3</v>
      </c>
      <c r="I137" s="33"/>
      <c r="J137" s="33">
        <v>220</v>
      </c>
      <c r="K137" s="33"/>
      <c r="L137" s="34">
        <f t="shared" si="23"/>
        <v>220</v>
      </c>
      <c r="M137" s="33"/>
      <c r="N137" s="33">
        <v>373.2</v>
      </c>
      <c r="O137" s="33"/>
      <c r="P137" s="34">
        <f t="shared" si="24"/>
        <v>373.2</v>
      </c>
      <c r="Q137" s="30"/>
      <c r="R137" s="5">
        <v>3123</v>
      </c>
      <c r="S137" s="9">
        <v>97</v>
      </c>
      <c r="T137" s="19" t="s">
        <v>140</v>
      </c>
      <c r="U137" s="33"/>
      <c r="V137" s="33"/>
      <c r="W137" s="33"/>
      <c r="X137" s="34">
        <f t="shared" si="25"/>
        <v>0</v>
      </c>
      <c r="Y137" s="30"/>
      <c r="Z137" s="33"/>
      <c r="AA137" s="33"/>
      <c r="AB137" s="33"/>
      <c r="AC137" s="34">
        <f t="shared" si="26"/>
        <v>0</v>
      </c>
    </row>
    <row r="138" spans="1:29" ht="12.75">
      <c r="A138" s="5">
        <v>3123</v>
      </c>
      <c r="B138" s="9">
        <v>98</v>
      </c>
      <c r="C138" s="19" t="s">
        <v>141</v>
      </c>
      <c r="D138" s="33">
        <v>3285</v>
      </c>
      <c r="E138" s="33"/>
      <c r="F138" s="33"/>
      <c r="G138" s="33"/>
      <c r="H138" s="34">
        <f t="shared" si="22"/>
        <v>3285</v>
      </c>
      <c r="I138" s="33"/>
      <c r="J138" s="33"/>
      <c r="K138" s="33"/>
      <c r="L138" s="34">
        <f t="shared" si="23"/>
        <v>0</v>
      </c>
      <c r="M138" s="33"/>
      <c r="N138" s="33">
        <v>305.7</v>
      </c>
      <c r="O138" s="33"/>
      <c r="P138" s="34">
        <f t="shared" si="24"/>
        <v>305.7</v>
      </c>
      <c r="Q138" s="30"/>
      <c r="R138" s="5">
        <v>3123</v>
      </c>
      <c r="S138" s="9">
        <v>98</v>
      </c>
      <c r="T138" s="19" t="s">
        <v>141</v>
      </c>
      <c r="U138" s="33"/>
      <c r="V138" s="33"/>
      <c r="W138" s="33"/>
      <c r="X138" s="34">
        <f t="shared" si="25"/>
        <v>0</v>
      </c>
      <c r="Y138" s="30"/>
      <c r="Z138" s="33"/>
      <c r="AA138" s="33"/>
      <c r="AB138" s="33"/>
      <c r="AC138" s="34">
        <f t="shared" si="26"/>
        <v>0</v>
      </c>
    </row>
    <row r="139" spans="1:29" ht="12.75">
      <c r="A139" s="5">
        <v>3123</v>
      </c>
      <c r="B139" s="9">
        <v>99</v>
      </c>
      <c r="C139" s="19" t="s">
        <v>210</v>
      </c>
      <c r="D139" s="33">
        <v>3368.7</v>
      </c>
      <c r="E139" s="33"/>
      <c r="F139" s="33"/>
      <c r="G139" s="33"/>
      <c r="H139" s="34">
        <f t="shared" si="22"/>
        <v>3368.7</v>
      </c>
      <c r="I139" s="33"/>
      <c r="J139" s="33">
        <v>152.9</v>
      </c>
      <c r="K139" s="33"/>
      <c r="L139" s="34">
        <f t="shared" si="23"/>
        <v>152.9</v>
      </c>
      <c r="M139" s="33"/>
      <c r="N139" s="33">
        <v>176.7</v>
      </c>
      <c r="O139" s="33"/>
      <c r="P139" s="34">
        <f t="shared" si="24"/>
        <v>176.7</v>
      </c>
      <c r="Q139" s="30"/>
      <c r="R139" s="5">
        <v>3123</v>
      </c>
      <c r="S139" s="9">
        <v>99</v>
      </c>
      <c r="T139" s="19" t="s">
        <v>53</v>
      </c>
      <c r="U139" s="33"/>
      <c r="V139" s="33"/>
      <c r="W139" s="33"/>
      <c r="X139" s="34">
        <f t="shared" si="25"/>
        <v>0</v>
      </c>
      <c r="Y139" s="30"/>
      <c r="Z139" s="33"/>
      <c r="AA139" s="33"/>
      <c r="AB139" s="33"/>
      <c r="AC139" s="34">
        <f t="shared" si="26"/>
        <v>0</v>
      </c>
    </row>
    <row r="140" spans="1:29" ht="12.75">
      <c r="A140" s="5">
        <v>3123</v>
      </c>
      <c r="B140" s="9">
        <v>100</v>
      </c>
      <c r="C140" s="19" t="s">
        <v>142</v>
      </c>
      <c r="D140" s="33">
        <v>3236.6</v>
      </c>
      <c r="E140" s="33"/>
      <c r="F140" s="33"/>
      <c r="G140" s="33"/>
      <c r="H140" s="34">
        <f t="shared" si="22"/>
        <v>3236.6</v>
      </c>
      <c r="I140" s="33"/>
      <c r="J140" s="33"/>
      <c r="K140" s="33"/>
      <c r="L140" s="34">
        <f t="shared" si="23"/>
        <v>0</v>
      </c>
      <c r="M140" s="33"/>
      <c r="N140" s="33">
        <v>236.2</v>
      </c>
      <c r="O140" s="33"/>
      <c r="P140" s="34">
        <f t="shared" si="24"/>
        <v>236.2</v>
      </c>
      <c r="Q140" s="30"/>
      <c r="R140" s="5">
        <v>3123</v>
      </c>
      <c r="S140" s="9">
        <v>100</v>
      </c>
      <c r="T140" s="19" t="s">
        <v>142</v>
      </c>
      <c r="U140" s="33"/>
      <c r="V140" s="33"/>
      <c r="W140" s="33"/>
      <c r="X140" s="34">
        <f t="shared" si="25"/>
        <v>0</v>
      </c>
      <c r="Y140" s="30"/>
      <c r="Z140" s="33"/>
      <c r="AA140" s="33"/>
      <c r="AB140" s="33"/>
      <c r="AC140" s="34">
        <f t="shared" si="26"/>
        <v>0</v>
      </c>
    </row>
    <row r="141" spans="1:29" ht="12.75">
      <c r="A141" s="5">
        <v>3124</v>
      </c>
      <c r="B141" s="9">
        <v>101</v>
      </c>
      <c r="C141" s="19" t="s">
        <v>143</v>
      </c>
      <c r="D141" s="33">
        <v>2034.7</v>
      </c>
      <c r="E141" s="33"/>
      <c r="F141" s="33"/>
      <c r="G141" s="33"/>
      <c r="H141" s="34">
        <f t="shared" si="22"/>
        <v>2034.7</v>
      </c>
      <c r="I141" s="33"/>
      <c r="J141" s="33"/>
      <c r="K141" s="33"/>
      <c r="L141" s="34">
        <f t="shared" si="23"/>
        <v>0</v>
      </c>
      <c r="M141" s="33"/>
      <c r="N141" s="33">
        <v>108.4</v>
      </c>
      <c r="O141" s="33"/>
      <c r="P141" s="34">
        <f t="shared" si="24"/>
        <v>108.4</v>
      </c>
      <c r="Q141" s="30"/>
      <c r="R141" s="5">
        <v>3124</v>
      </c>
      <c r="S141" s="9">
        <v>101</v>
      </c>
      <c r="T141" s="19" t="s">
        <v>143</v>
      </c>
      <c r="U141" s="33"/>
      <c r="V141" s="33"/>
      <c r="W141" s="33"/>
      <c r="X141" s="34">
        <f t="shared" si="25"/>
        <v>0</v>
      </c>
      <c r="Y141" s="30"/>
      <c r="Z141" s="33"/>
      <c r="AA141" s="33"/>
      <c r="AB141" s="33"/>
      <c r="AC141" s="34">
        <f t="shared" si="26"/>
        <v>0</v>
      </c>
    </row>
    <row r="142" spans="1:29" ht="12.75">
      <c r="A142" s="5">
        <v>3125</v>
      </c>
      <c r="B142" s="9">
        <v>102</v>
      </c>
      <c r="C142" s="19" t="s">
        <v>169</v>
      </c>
      <c r="D142" s="33">
        <v>2302</v>
      </c>
      <c r="E142" s="33"/>
      <c r="F142" s="33"/>
      <c r="G142" s="33"/>
      <c r="H142" s="34">
        <f t="shared" si="22"/>
        <v>2302</v>
      </c>
      <c r="I142" s="33"/>
      <c r="J142" s="33"/>
      <c r="K142" s="33"/>
      <c r="L142" s="34">
        <f t="shared" si="23"/>
        <v>0</v>
      </c>
      <c r="M142" s="33"/>
      <c r="N142" s="33">
        <v>301</v>
      </c>
      <c r="O142" s="33"/>
      <c r="P142" s="34">
        <f t="shared" si="24"/>
        <v>301</v>
      </c>
      <c r="Q142" s="30"/>
      <c r="R142" s="5">
        <v>3125</v>
      </c>
      <c r="S142" s="9">
        <v>102</v>
      </c>
      <c r="T142" s="19" t="s">
        <v>169</v>
      </c>
      <c r="U142" s="33"/>
      <c r="V142" s="33"/>
      <c r="W142" s="33"/>
      <c r="X142" s="34">
        <f t="shared" si="25"/>
        <v>0</v>
      </c>
      <c r="Y142" s="30"/>
      <c r="Z142" s="33"/>
      <c r="AA142" s="33"/>
      <c r="AB142" s="33"/>
      <c r="AC142" s="34">
        <f t="shared" si="26"/>
        <v>0</v>
      </c>
    </row>
    <row r="143" spans="1:29" ht="12.75">
      <c r="A143" s="5">
        <v>3114</v>
      </c>
      <c r="B143" s="9">
        <v>106</v>
      </c>
      <c r="C143" s="19" t="s">
        <v>144</v>
      </c>
      <c r="D143" s="33">
        <v>253.8</v>
      </c>
      <c r="E143" s="33"/>
      <c r="F143" s="33"/>
      <c r="G143" s="33"/>
      <c r="H143" s="34">
        <f t="shared" si="22"/>
        <v>253.8</v>
      </c>
      <c r="I143" s="33"/>
      <c r="J143" s="33"/>
      <c r="K143" s="33"/>
      <c r="L143" s="34">
        <f t="shared" si="23"/>
        <v>0</v>
      </c>
      <c r="M143" s="33"/>
      <c r="N143" s="33">
        <v>1</v>
      </c>
      <c r="O143" s="33"/>
      <c r="P143" s="34">
        <f t="shared" si="24"/>
        <v>1</v>
      </c>
      <c r="Q143" s="30"/>
      <c r="R143" s="5">
        <v>3114</v>
      </c>
      <c r="S143" s="9">
        <v>106</v>
      </c>
      <c r="T143" s="19" t="s">
        <v>144</v>
      </c>
      <c r="U143" s="33"/>
      <c r="V143" s="33"/>
      <c r="W143" s="33"/>
      <c r="X143" s="34">
        <f t="shared" si="25"/>
        <v>0</v>
      </c>
      <c r="Y143" s="30"/>
      <c r="Z143" s="33"/>
      <c r="AA143" s="33"/>
      <c r="AB143" s="33"/>
      <c r="AC143" s="34">
        <f t="shared" si="26"/>
        <v>0</v>
      </c>
    </row>
    <row r="144" spans="1:29" ht="12.75">
      <c r="A144" s="5">
        <v>3146</v>
      </c>
      <c r="B144" s="9">
        <v>108</v>
      </c>
      <c r="C144" s="19" t="s">
        <v>23</v>
      </c>
      <c r="D144" s="33">
        <v>579.6</v>
      </c>
      <c r="E144" s="33"/>
      <c r="F144" s="33"/>
      <c r="G144" s="33"/>
      <c r="H144" s="34">
        <f t="shared" si="22"/>
        <v>579.6</v>
      </c>
      <c r="I144" s="33"/>
      <c r="J144" s="33"/>
      <c r="K144" s="33"/>
      <c r="L144" s="34">
        <f t="shared" si="23"/>
        <v>0</v>
      </c>
      <c r="M144" s="33"/>
      <c r="N144" s="33">
        <v>3</v>
      </c>
      <c r="O144" s="33"/>
      <c r="P144" s="34">
        <f t="shared" si="24"/>
        <v>3</v>
      </c>
      <c r="Q144" s="30"/>
      <c r="R144" s="5">
        <v>3146</v>
      </c>
      <c r="S144" s="9">
        <v>108</v>
      </c>
      <c r="T144" s="19" t="s">
        <v>23</v>
      </c>
      <c r="U144" s="33"/>
      <c r="V144" s="33"/>
      <c r="W144" s="33"/>
      <c r="X144" s="34">
        <f t="shared" si="25"/>
        <v>0</v>
      </c>
      <c r="Y144" s="30"/>
      <c r="Z144" s="33"/>
      <c r="AA144" s="33"/>
      <c r="AB144" s="33"/>
      <c r="AC144" s="34">
        <f t="shared" si="26"/>
        <v>0</v>
      </c>
    </row>
    <row r="145" spans="1:29" ht="12.75">
      <c r="A145" s="5">
        <v>3121</v>
      </c>
      <c r="B145" s="9">
        <v>109</v>
      </c>
      <c r="C145" s="19" t="s">
        <v>188</v>
      </c>
      <c r="D145" s="33">
        <v>2043.5</v>
      </c>
      <c r="E145" s="33"/>
      <c r="F145" s="33"/>
      <c r="G145" s="33"/>
      <c r="H145" s="34">
        <f t="shared" si="22"/>
        <v>2043.5</v>
      </c>
      <c r="I145" s="33"/>
      <c r="J145" s="33"/>
      <c r="K145" s="33"/>
      <c r="L145" s="34">
        <f t="shared" si="23"/>
        <v>0</v>
      </c>
      <c r="M145" s="33"/>
      <c r="N145" s="33">
        <v>45</v>
      </c>
      <c r="O145" s="33"/>
      <c r="P145" s="34">
        <f t="shared" si="24"/>
        <v>45</v>
      </c>
      <c r="Q145" s="30"/>
      <c r="R145" s="5">
        <v>3121</v>
      </c>
      <c r="S145" s="9">
        <v>109</v>
      </c>
      <c r="T145" s="19" t="s">
        <v>24</v>
      </c>
      <c r="U145" s="33"/>
      <c r="V145" s="33"/>
      <c r="W145" s="33"/>
      <c r="X145" s="34">
        <f t="shared" si="25"/>
        <v>0</v>
      </c>
      <c r="Y145" s="30"/>
      <c r="Z145" s="33"/>
      <c r="AA145" s="33"/>
      <c r="AB145" s="33"/>
      <c r="AC145" s="34">
        <f t="shared" si="26"/>
        <v>0</v>
      </c>
    </row>
    <row r="146" spans="1:29" ht="12.75" customHeight="1">
      <c r="A146" s="5">
        <v>3121</v>
      </c>
      <c r="B146" s="9">
        <v>110</v>
      </c>
      <c r="C146" s="19" t="s">
        <v>25</v>
      </c>
      <c r="D146" s="33">
        <v>4319.7</v>
      </c>
      <c r="E146" s="33"/>
      <c r="F146" s="33"/>
      <c r="G146" s="33"/>
      <c r="H146" s="34">
        <f t="shared" si="22"/>
        <v>4319.7</v>
      </c>
      <c r="I146" s="33"/>
      <c r="J146" s="33"/>
      <c r="K146" s="33"/>
      <c r="L146" s="34">
        <f t="shared" si="23"/>
        <v>0</v>
      </c>
      <c r="M146" s="33"/>
      <c r="N146" s="33">
        <v>93.7</v>
      </c>
      <c r="O146" s="33"/>
      <c r="P146" s="34">
        <f t="shared" si="24"/>
        <v>93.7</v>
      </c>
      <c r="Q146" s="30"/>
      <c r="R146" s="5">
        <v>3121</v>
      </c>
      <c r="S146" s="9">
        <v>110</v>
      </c>
      <c r="T146" s="19" t="s">
        <v>25</v>
      </c>
      <c r="U146" s="33"/>
      <c r="V146" s="33"/>
      <c r="W146" s="33"/>
      <c r="X146" s="34">
        <f t="shared" si="25"/>
        <v>0</v>
      </c>
      <c r="Y146" s="30"/>
      <c r="Z146" s="33">
        <v>28023.7</v>
      </c>
      <c r="AA146" s="33"/>
      <c r="AB146" s="33"/>
      <c r="AC146" s="34">
        <f t="shared" si="26"/>
        <v>28023.7</v>
      </c>
    </row>
    <row r="147" spans="1:29" ht="12.75" customHeight="1">
      <c r="A147" s="5">
        <v>3121</v>
      </c>
      <c r="B147" s="9">
        <v>111</v>
      </c>
      <c r="C147" s="19" t="s">
        <v>35</v>
      </c>
      <c r="D147" s="33">
        <v>2277</v>
      </c>
      <c r="E147" s="33"/>
      <c r="F147" s="33"/>
      <c r="G147" s="33"/>
      <c r="H147" s="34">
        <f t="shared" si="22"/>
        <v>2277</v>
      </c>
      <c r="I147" s="33"/>
      <c r="J147" s="33"/>
      <c r="K147" s="33"/>
      <c r="L147" s="34">
        <f t="shared" si="23"/>
        <v>0</v>
      </c>
      <c r="M147" s="33"/>
      <c r="N147" s="33">
        <v>463.5</v>
      </c>
      <c r="O147" s="33"/>
      <c r="P147" s="34">
        <f t="shared" si="24"/>
        <v>463.5</v>
      </c>
      <c r="Q147" s="30"/>
      <c r="R147" s="5">
        <v>3121</v>
      </c>
      <c r="S147" s="9">
        <v>111</v>
      </c>
      <c r="T147" s="19" t="s">
        <v>35</v>
      </c>
      <c r="U147" s="33"/>
      <c r="V147" s="33"/>
      <c r="W147" s="33"/>
      <c r="X147" s="34">
        <f t="shared" si="25"/>
        <v>0</v>
      </c>
      <c r="Y147" s="30"/>
      <c r="Z147" s="33"/>
      <c r="AA147" s="33"/>
      <c r="AB147" s="33"/>
      <c r="AC147" s="34">
        <f t="shared" si="26"/>
        <v>0</v>
      </c>
    </row>
    <row r="148" spans="1:29" ht="12.75">
      <c r="A148" s="5">
        <v>3121</v>
      </c>
      <c r="B148" s="9">
        <v>112</v>
      </c>
      <c r="C148" s="19" t="s">
        <v>26</v>
      </c>
      <c r="D148" s="33">
        <v>2026.7</v>
      </c>
      <c r="E148" s="33"/>
      <c r="F148" s="33"/>
      <c r="G148" s="33"/>
      <c r="H148" s="34">
        <f t="shared" si="22"/>
        <v>2026.7</v>
      </c>
      <c r="I148" s="33"/>
      <c r="J148" s="33"/>
      <c r="K148" s="33"/>
      <c r="L148" s="34">
        <f t="shared" si="23"/>
        <v>0</v>
      </c>
      <c r="M148" s="33"/>
      <c r="N148" s="33">
        <v>109</v>
      </c>
      <c r="O148" s="33"/>
      <c r="P148" s="34">
        <f t="shared" si="24"/>
        <v>109</v>
      </c>
      <c r="Q148" s="30"/>
      <c r="R148" s="5">
        <v>3121</v>
      </c>
      <c r="S148" s="9">
        <v>112</v>
      </c>
      <c r="T148" s="19" t="s">
        <v>26</v>
      </c>
      <c r="U148" s="33"/>
      <c r="V148" s="33"/>
      <c r="W148" s="33"/>
      <c r="X148" s="34">
        <f t="shared" si="25"/>
        <v>0</v>
      </c>
      <c r="Y148" s="30"/>
      <c r="Z148" s="33"/>
      <c r="AA148" s="33"/>
      <c r="AB148" s="33"/>
      <c r="AC148" s="34">
        <f t="shared" si="26"/>
        <v>0</v>
      </c>
    </row>
    <row r="149" spans="1:29" ht="12.75">
      <c r="A149" s="5">
        <v>3121</v>
      </c>
      <c r="B149" s="9">
        <v>113</v>
      </c>
      <c r="C149" s="19" t="s">
        <v>74</v>
      </c>
      <c r="D149" s="33">
        <v>3695.3</v>
      </c>
      <c r="E149" s="33"/>
      <c r="F149" s="33"/>
      <c r="G149" s="33"/>
      <c r="H149" s="34">
        <f t="shared" si="22"/>
        <v>3695.3</v>
      </c>
      <c r="I149" s="33"/>
      <c r="J149" s="33"/>
      <c r="K149" s="33"/>
      <c r="L149" s="34">
        <f t="shared" si="23"/>
        <v>0</v>
      </c>
      <c r="M149" s="33"/>
      <c r="N149" s="33">
        <v>43</v>
      </c>
      <c r="O149" s="33"/>
      <c r="P149" s="34">
        <f t="shared" si="24"/>
        <v>43</v>
      </c>
      <c r="Q149" s="30"/>
      <c r="R149" s="5">
        <v>3121</v>
      </c>
      <c r="S149" s="9">
        <v>113</v>
      </c>
      <c r="T149" s="19" t="s">
        <v>74</v>
      </c>
      <c r="U149" s="33"/>
      <c r="V149" s="33"/>
      <c r="W149" s="33"/>
      <c r="X149" s="34">
        <f t="shared" si="25"/>
        <v>0</v>
      </c>
      <c r="Y149" s="30"/>
      <c r="Z149" s="33"/>
      <c r="AA149" s="33"/>
      <c r="AB149" s="33"/>
      <c r="AC149" s="34">
        <f t="shared" si="26"/>
        <v>0</v>
      </c>
    </row>
    <row r="150" spans="1:29" ht="12.75">
      <c r="A150" s="5">
        <v>3122</v>
      </c>
      <c r="B150" s="9">
        <v>114</v>
      </c>
      <c r="C150" s="19" t="s">
        <v>27</v>
      </c>
      <c r="D150" s="33">
        <v>1760.3</v>
      </c>
      <c r="E150" s="33"/>
      <c r="F150" s="33"/>
      <c r="G150" s="33"/>
      <c r="H150" s="34">
        <f t="shared" si="22"/>
        <v>1760.3</v>
      </c>
      <c r="I150" s="33"/>
      <c r="J150" s="33"/>
      <c r="K150" s="33"/>
      <c r="L150" s="34">
        <f t="shared" si="23"/>
        <v>0</v>
      </c>
      <c r="M150" s="33"/>
      <c r="N150" s="33">
        <v>208.2</v>
      </c>
      <c r="O150" s="33"/>
      <c r="P150" s="34">
        <f t="shared" si="24"/>
        <v>208.2</v>
      </c>
      <c r="Q150" s="30"/>
      <c r="R150" s="5">
        <v>3122</v>
      </c>
      <c r="S150" s="9">
        <v>114</v>
      </c>
      <c r="T150" s="19" t="s">
        <v>27</v>
      </c>
      <c r="U150" s="33"/>
      <c r="V150" s="33"/>
      <c r="W150" s="33"/>
      <c r="X150" s="34">
        <f t="shared" si="25"/>
        <v>0</v>
      </c>
      <c r="Y150" s="30"/>
      <c r="Z150" s="33"/>
      <c r="AA150" s="33"/>
      <c r="AB150" s="33"/>
      <c r="AC150" s="34">
        <f t="shared" si="26"/>
        <v>0</v>
      </c>
    </row>
    <row r="151" spans="1:29" ht="12.75">
      <c r="A151" s="5">
        <v>3122</v>
      </c>
      <c r="B151" s="9">
        <v>115</v>
      </c>
      <c r="C151" s="19" t="s">
        <v>233</v>
      </c>
      <c r="D151" s="33">
        <v>2617.9</v>
      </c>
      <c r="E151" s="33"/>
      <c r="F151" s="33"/>
      <c r="G151" s="33"/>
      <c r="H151" s="34">
        <f t="shared" si="22"/>
        <v>2617.9</v>
      </c>
      <c r="I151" s="33"/>
      <c r="J151" s="33"/>
      <c r="K151" s="33"/>
      <c r="L151" s="34">
        <f t="shared" si="23"/>
        <v>0</v>
      </c>
      <c r="M151" s="33"/>
      <c r="N151" s="33">
        <v>125</v>
      </c>
      <c r="O151" s="33"/>
      <c r="P151" s="34">
        <f t="shared" si="24"/>
        <v>125</v>
      </c>
      <c r="Q151" s="30"/>
      <c r="R151" s="5">
        <v>3122</v>
      </c>
      <c r="S151" s="9">
        <v>115</v>
      </c>
      <c r="T151" s="19" t="s">
        <v>234</v>
      </c>
      <c r="U151" s="33"/>
      <c r="V151" s="33"/>
      <c r="W151" s="33"/>
      <c r="X151" s="34">
        <f t="shared" si="25"/>
        <v>0</v>
      </c>
      <c r="Y151" s="30"/>
      <c r="Z151" s="33">
        <v>1887</v>
      </c>
      <c r="AA151" s="33">
        <v>363</v>
      </c>
      <c r="AB151" s="33"/>
      <c r="AC151" s="34">
        <f t="shared" si="26"/>
        <v>2250</v>
      </c>
    </row>
    <row r="152" spans="1:29" ht="12.75">
      <c r="A152" s="5">
        <v>3122</v>
      </c>
      <c r="B152" s="9">
        <v>116</v>
      </c>
      <c r="C152" s="19" t="s">
        <v>145</v>
      </c>
      <c r="D152" s="33">
        <v>5664.4</v>
      </c>
      <c r="E152" s="33"/>
      <c r="F152" s="33"/>
      <c r="G152" s="33"/>
      <c r="H152" s="34">
        <f t="shared" si="22"/>
        <v>5664.4</v>
      </c>
      <c r="I152" s="33"/>
      <c r="J152" s="33"/>
      <c r="K152" s="33"/>
      <c r="L152" s="34">
        <f t="shared" si="23"/>
        <v>0</v>
      </c>
      <c r="M152" s="33"/>
      <c r="N152" s="33">
        <v>420.1</v>
      </c>
      <c r="O152" s="33"/>
      <c r="P152" s="34">
        <f t="shared" si="24"/>
        <v>420.1</v>
      </c>
      <c r="Q152" s="30"/>
      <c r="R152" s="5">
        <v>3122</v>
      </c>
      <c r="S152" s="9">
        <v>116</v>
      </c>
      <c r="T152" s="19" t="s">
        <v>145</v>
      </c>
      <c r="U152" s="33"/>
      <c r="V152" s="33"/>
      <c r="W152" s="33"/>
      <c r="X152" s="34">
        <f t="shared" si="25"/>
        <v>0</v>
      </c>
      <c r="Y152" s="30"/>
      <c r="Z152" s="33"/>
      <c r="AA152" s="33"/>
      <c r="AB152" s="33"/>
      <c r="AC152" s="34">
        <f t="shared" si="26"/>
        <v>0</v>
      </c>
    </row>
    <row r="153" spans="1:29" ht="12.75">
      <c r="A153" s="5">
        <v>3123</v>
      </c>
      <c r="B153" s="9">
        <v>118</v>
      </c>
      <c r="C153" s="70" t="s">
        <v>235</v>
      </c>
      <c r="D153" s="33">
        <v>6674.5</v>
      </c>
      <c r="E153" s="33"/>
      <c r="F153" s="33"/>
      <c r="G153" s="33"/>
      <c r="H153" s="34">
        <f t="shared" si="22"/>
        <v>6674.5</v>
      </c>
      <c r="I153" s="33"/>
      <c r="J153" s="33">
        <v>100</v>
      </c>
      <c r="K153" s="33"/>
      <c r="L153" s="34">
        <f t="shared" si="23"/>
        <v>100</v>
      </c>
      <c r="M153" s="33"/>
      <c r="N153" s="33">
        <v>659.7</v>
      </c>
      <c r="O153" s="33"/>
      <c r="P153" s="34">
        <f t="shared" si="24"/>
        <v>659.7</v>
      </c>
      <c r="Q153" s="30"/>
      <c r="R153" s="5">
        <v>3123</v>
      </c>
      <c r="S153" s="9">
        <v>118</v>
      </c>
      <c r="T153" s="19" t="s">
        <v>236</v>
      </c>
      <c r="U153" s="33"/>
      <c r="V153" s="33"/>
      <c r="W153" s="33"/>
      <c r="X153" s="34">
        <f t="shared" si="25"/>
        <v>0</v>
      </c>
      <c r="Y153" s="30"/>
      <c r="Z153" s="33"/>
      <c r="AA153" s="33"/>
      <c r="AB153" s="33"/>
      <c r="AC153" s="34">
        <f t="shared" si="26"/>
        <v>0</v>
      </c>
    </row>
    <row r="154" spans="1:29" ht="12.75">
      <c r="A154" s="5">
        <v>3123</v>
      </c>
      <c r="B154" s="9">
        <v>119</v>
      </c>
      <c r="C154" s="19" t="s">
        <v>211</v>
      </c>
      <c r="D154" s="33">
        <v>6121</v>
      </c>
      <c r="E154" s="33"/>
      <c r="F154" s="33"/>
      <c r="G154" s="33"/>
      <c r="H154" s="34">
        <f t="shared" si="22"/>
        <v>6121</v>
      </c>
      <c r="I154" s="33"/>
      <c r="J154" s="33"/>
      <c r="K154" s="33"/>
      <c r="L154" s="34">
        <f t="shared" si="23"/>
        <v>0</v>
      </c>
      <c r="M154" s="33"/>
      <c r="N154" s="33">
        <v>595.6</v>
      </c>
      <c r="O154" s="33"/>
      <c r="P154" s="34">
        <f t="shared" si="24"/>
        <v>595.6</v>
      </c>
      <c r="Q154" s="30"/>
      <c r="R154" s="5">
        <v>3123</v>
      </c>
      <c r="S154" s="9">
        <v>119</v>
      </c>
      <c r="T154" s="19" t="s">
        <v>146</v>
      </c>
      <c r="U154" s="33"/>
      <c r="V154" s="33"/>
      <c r="W154" s="33"/>
      <c r="X154" s="34">
        <f t="shared" si="25"/>
        <v>0</v>
      </c>
      <c r="Y154" s="30"/>
      <c r="Z154" s="33"/>
      <c r="AA154" s="33"/>
      <c r="AB154" s="33"/>
      <c r="AC154" s="34">
        <f t="shared" si="26"/>
        <v>0</v>
      </c>
    </row>
    <row r="155" spans="1:29" ht="12.75">
      <c r="A155" s="5">
        <v>3123</v>
      </c>
      <c r="B155" s="9">
        <v>120</v>
      </c>
      <c r="C155" s="19" t="s">
        <v>28</v>
      </c>
      <c r="D155" s="33">
        <v>1501.4</v>
      </c>
      <c r="E155" s="33"/>
      <c r="F155" s="33"/>
      <c r="G155" s="33"/>
      <c r="H155" s="34">
        <f t="shared" si="22"/>
        <v>1501.4</v>
      </c>
      <c r="I155" s="33"/>
      <c r="J155" s="33"/>
      <c r="K155" s="33"/>
      <c r="L155" s="34">
        <f t="shared" si="23"/>
        <v>0</v>
      </c>
      <c r="M155" s="33"/>
      <c r="N155" s="33">
        <v>81</v>
      </c>
      <c r="O155" s="33"/>
      <c r="P155" s="34">
        <f t="shared" si="24"/>
        <v>81</v>
      </c>
      <c r="Q155" s="30"/>
      <c r="R155" s="5">
        <v>3123</v>
      </c>
      <c r="S155" s="9">
        <v>120</v>
      </c>
      <c r="T155" s="19" t="s">
        <v>28</v>
      </c>
      <c r="U155" s="33"/>
      <c r="V155" s="33"/>
      <c r="W155" s="33"/>
      <c r="X155" s="34">
        <f t="shared" si="25"/>
        <v>0</v>
      </c>
      <c r="Y155" s="30"/>
      <c r="Z155" s="33"/>
      <c r="AA155" s="33"/>
      <c r="AB155" s="33"/>
      <c r="AC155" s="34">
        <f t="shared" si="26"/>
        <v>0</v>
      </c>
    </row>
    <row r="156" spans="1:29" ht="12.75">
      <c r="A156" s="5">
        <v>3123</v>
      </c>
      <c r="B156" s="9">
        <v>121</v>
      </c>
      <c r="C156" s="19" t="s">
        <v>147</v>
      </c>
      <c r="D156" s="33">
        <v>2508</v>
      </c>
      <c r="E156" s="33"/>
      <c r="F156" s="33"/>
      <c r="G156" s="33"/>
      <c r="H156" s="34">
        <f t="shared" si="22"/>
        <v>2508</v>
      </c>
      <c r="I156" s="33"/>
      <c r="J156" s="33"/>
      <c r="K156" s="33"/>
      <c r="L156" s="34">
        <f t="shared" si="23"/>
        <v>0</v>
      </c>
      <c r="M156" s="33"/>
      <c r="N156" s="33">
        <v>307</v>
      </c>
      <c r="O156" s="33"/>
      <c r="P156" s="34">
        <f t="shared" si="24"/>
        <v>307</v>
      </c>
      <c r="Q156" s="30"/>
      <c r="R156" s="5">
        <v>3123</v>
      </c>
      <c r="S156" s="9">
        <v>121</v>
      </c>
      <c r="T156" s="19" t="s">
        <v>147</v>
      </c>
      <c r="U156" s="33"/>
      <c r="V156" s="33"/>
      <c r="W156" s="33"/>
      <c r="X156" s="34">
        <f t="shared" si="25"/>
        <v>0</v>
      </c>
      <c r="Y156" s="30"/>
      <c r="Z156" s="33"/>
      <c r="AA156" s="33"/>
      <c r="AB156" s="33"/>
      <c r="AC156" s="34">
        <f t="shared" si="26"/>
        <v>0</v>
      </c>
    </row>
    <row r="157" spans="1:29" ht="12.75">
      <c r="A157" s="5">
        <v>3123</v>
      </c>
      <c r="B157" s="9">
        <v>122</v>
      </c>
      <c r="C157" s="19" t="s">
        <v>212</v>
      </c>
      <c r="D157" s="33">
        <v>5808.1</v>
      </c>
      <c r="E157" s="33"/>
      <c r="F157" s="33"/>
      <c r="G157" s="33"/>
      <c r="H157" s="34">
        <f t="shared" si="22"/>
        <v>5808.1</v>
      </c>
      <c r="I157" s="33"/>
      <c r="J157" s="33"/>
      <c r="K157" s="33"/>
      <c r="L157" s="34">
        <f t="shared" si="23"/>
        <v>0</v>
      </c>
      <c r="M157" s="33"/>
      <c r="N157" s="33">
        <v>292.4</v>
      </c>
      <c r="O157" s="33"/>
      <c r="P157" s="34">
        <f t="shared" si="24"/>
        <v>292.4</v>
      </c>
      <c r="Q157" s="30"/>
      <c r="R157" s="5">
        <v>3123</v>
      </c>
      <c r="S157" s="9">
        <v>122</v>
      </c>
      <c r="T157" s="19" t="s">
        <v>75</v>
      </c>
      <c r="U157" s="33"/>
      <c r="V157" s="33"/>
      <c r="W157" s="33"/>
      <c r="X157" s="34">
        <f t="shared" si="25"/>
        <v>0</v>
      </c>
      <c r="Y157" s="30"/>
      <c r="Z157" s="33">
        <v>320</v>
      </c>
      <c r="AA157" s="33"/>
      <c r="AB157" s="33"/>
      <c r="AC157" s="34">
        <f t="shared" si="26"/>
        <v>320</v>
      </c>
    </row>
    <row r="158" spans="1:29" ht="12.75">
      <c r="A158" s="5">
        <v>3124</v>
      </c>
      <c r="B158" s="9">
        <v>123</v>
      </c>
      <c r="C158" s="19" t="s">
        <v>36</v>
      </c>
      <c r="D158" s="33">
        <v>2984.8</v>
      </c>
      <c r="E158" s="33"/>
      <c r="F158" s="33"/>
      <c r="G158" s="33"/>
      <c r="H158" s="34">
        <f aca="true" t="shared" si="27" ref="H158:H182">SUM(D158:G158)</f>
        <v>2984.8</v>
      </c>
      <c r="I158" s="33"/>
      <c r="J158" s="33"/>
      <c r="K158" s="33"/>
      <c r="L158" s="34">
        <f aca="true" t="shared" si="28" ref="L158:L182">J158+K158</f>
        <v>0</v>
      </c>
      <c r="M158" s="33"/>
      <c r="N158" s="33">
        <v>207.2</v>
      </c>
      <c r="O158" s="33"/>
      <c r="P158" s="34">
        <f aca="true" t="shared" si="29" ref="P158:P182">N158+O158</f>
        <v>207.2</v>
      </c>
      <c r="Q158" s="30"/>
      <c r="R158" s="5">
        <v>3124</v>
      </c>
      <c r="S158" s="9">
        <v>123</v>
      </c>
      <c r="T158" s="19" t="s">
        <v>36</v>
      </c>
      <c r="U158" s="33"/>
      <c r="V158" s="33"/>
      <c r="W158" s="33"/>
      <c r="X158" s="34">
        <f aca="true" t="shared" si="30" ref="X158:X181">SUM(U158:W158)</f>
        <v>0</v>
      </c>
      <c r="Y158" s="30"/>
      <c r="Z158" s="33"/>
      <c r="AA158" s="33"/>
      <c r="AB158" s="33"/>
      <c r="AC158" s="34">
        <f aca="true" t="shared" si="31" ref="AC158:AC181">SUM(Z158:AB158)</f>
        <v>0</v>
      </c>
    </row>
    <row r="159" spans="1:29" ht="12.75">
      <c r="A159" s="5">
        <v>3112</v>
      </c>
      <c r="B159" s="9">
        <v>125</v>
      </c>
      <c r="C159" s="19" t="s">
        <v>148</v>
      </c>
      <c r="D159" s="33">
        <v>887.1</v>
      </c>
      <c r="E159" s="33"/>
      <c r="F159" s="33"/>
      <c r="G159" s="33"/>
      <c r="H159" s="34">
        <f t="shared" si="27"/>
        <v>887.1</v>
      </c>
      <c r="I159" s="33"/>
      <c r="J159" s="33"/>
      <c r="K159" s="33"/>
      <c r="L159" s="34">
        <f t="shared" si="28"/>
        <v>0</v>
      </c>
      <c r="M159" s="33"/>
      <c r="N159" s="33">
        <v>37</v>
      </c>
      <c r="O159" s="33"/>
      <c r="P159" s="34">
        <f t="shared" si="29"/>
        <v>37</v>
      </c>
      <c r="Q159" s="30"/>
      <c r="R159" s="5">
        <v>3112</v>
      </c>
      <c r="S159" s="9">
        <v>125</v>
      </c>
      <c r="T159" s="19" t="s">
        <v>148</v>
      </c>
      <c r="U159" s="33"/>
      <c r="V159" s="33"/>
      <c r="W159" s="33"/>
      <c r="X159" s="34">
        <f t="shared" si="30"/>
        <v>0</v>
      </c>
      <c r="Y159" s="30"/>
      <c r="Z159" s="33"/>
      <c r="AA159" s="33"/>
      <c r="AB159" s="33"/>
      <c r="AC159" s="34">
        <f t="shared" si="31"/>
        <v>0</v>
      </c>
    </row>
    <row r="160" spans="1:29" ht="12.75">
      <c r="A160" s="5">
        <v>3114</v>
      </c>
      <c r="B160" s="9">
        <v>126</v>
      </c>
      <c r="C160" s="19" t="s">
        <v>213</v>
      </c>
      <c r="D160" s="33">
        <v>813.3</v>
      </c>
      <c r="E160" s="33"/>
      <c r="F160" s="33"/>
      <c r="G160" s="33"/>
      <c r="H160" s="34">
        <f t="shared" si="27"/>
        <v>813.3</v>
      </c>
      <c r="I160" s="33"/>
      <c r="J160" s="33"/>
      <c r="K160" s="33"/>
      <c r="L160" s="34">
        <f t="shared" si="28"/>
        <v>0</v>
      </c>
      <c r="M160" s="33"/>
      <c r="N160" s="33">
        <v>12.3</v>
      </c>
      <c r="O160" s="33"/>
      <c r="P160" s="34">
        <f t="shared" si="29"/>
        <v>12.3</v>
      </c>
      <c r="Q160" s="30"/>
      <c r="R160" s="5">
        <v>3114</v>
      </c>
      <c r="S160" s="9">
        <v>126</v>
      </c>
      <c r="T160" s="19" t="s">
        <v>149</v>
      </c>
      <c r="U160" s="33"/>
      <c r="V160" s="33"/>
      <c r="W160" s="33"/>
      <c r="X160" s="34">
        <f t="shared" si="30"/>
        <v>0</v>
      </c>
      <c r="Y160" s="30"/>
      <c r="Z160" s="33"/>
      <c r="AA160" s="33"/>
      <c r="AB160" s="33"/>
      <c r="AC160" s="34">
        <f t="shared" si="31"/>
        <v>0</v>
      </c>
    </row>
    <row r="161" spans="1:29" ht="12.75">
      <c r="A161" s="5">
        <v>4322</v>
      </c>
      <c r="B161" s="9">
        <v>127</v>
      </c>
      <c r="C161" s="19" t="s">
        <v>150</v>
      </c>
      <c r="D161" s="33">
        <v>1899.2</v>
      </c>
      <c r="E161" s="33"/>
      <c r="F161" s="33"/>
      <c r="G161" s="33"/>
      <c r="H161" s="34">
        <f t="shared" si="27"/>
        <v>1899.2</v>
      </c>
      <c r="I161" s="33"/>
      <c r="J161" s="33"/>
      <c r="K161" s="33"/>
      <c r="L161" s="34">
        <f t="shared" si="28"/>
        <v>0</v>
      </c>
      <c r="M161" s="33"/>
      <c r="N161" s="33">
        <v>66</v>
      </c>
      <c r="O161" s="33"/>
      <c r="P161" s="34">
        <f t="shared" si="29"/>
        <v>66</v>
      </c>
      <c r="Q161" s="30"/>
      <c r="R161" s="5">
        <v>4322</v>
      </c>
      <c r="S161" s="9">
        <v>127</v>
      </c>
      <c r="T161" s="19" t="s">
        <v>150</v>
      </c>
      <c r="U161" s="33"/>
      <c r="V161" s="33"/>
      <c r="W161" s="33"/>
      <c r="X161" s="34">
        <f t="shared" si="30"/>
        <v>0</v>
      </c>
      <c r="Y161" s="30"/>
      <c r="Z161" s="33"/>
      <c r="AA161" s="33"/>
      <c r="AB161" s="33"/>
      <c r="AC161" s="34">
        <f t="shared" si="31"/>
        <v>0</v>
      </c>
    </row>
    <row r="162" spans="1:29" ht="12.75">
      <c r="A162" s="5">
        <v>4322</v>
      </c>
      <c r="B162" s="9">
        <v>128</v>
      </c>
      <c r="C162" s="19" t="s">
        <v>229</v>
      </c>
      <c r="D162" s="33">
        <v>2636.8</v>
      </c>
      <c r="E162" s="33"/>
      <c r="F162" s="33"/>
      <c r="G162" s="71"/>
      <c r="H162" s="34">
        <f t="shared" si="27"/>
        <v>2636.8</v>
      </c>
      <c r="I162" s="33"/>
      <c r="J162" s="33"/>
      <c r="K162" s="33"/>
      <c r="L162" s="34">
        <f t="shared" si="28"/>
        <v>0</v>
      </c>
      <c r="M162" s="33"/>
      <c r="N162" s="33">
        <v>96</v>
      </c>
      <c r="O162" s="33"/>
      <c r="P162" s="34">
        <f t="shared" si="29"/>
        <v>96</v>
      </c>
      <c r="Q162" s="30"/>
      <c r="R162" s="5">
        <v>4322</v>
      </c>
      <c r="S162" s="9">
        <v>128</v>
      </c>
      <c r="T162" s="19" t="s">
        <v>151</v>
      </c>
      <c r="U162" s="33"/>
      <c r="V162" s="33"/>
      <c r="W162" s="33"/>
      <c r="X162" s="34">
        <f t="shared" si="30"/>
        <v>0</v>
      </c>
      <c r="Y162" s="30"/>
      <c r="Z162" s="33">
        <v>150</v>
      </c>
      <c r="AA162" s="33">
        <v>100</v>
      </c>
      <c r="AB162" s="33"/>
      <c r="AC162" s="34">
        <f t="shared" si="31"/>
        <v>250</v>
      </c>
    </row>
    <row r="163" spans="1:29" ht="12.75">
      <c r="A163" s="5">
        <v>3125</v>
      </c>
      <c r="B163" s="9">
        <v>129</v>
      </c>
      <c r="C163" s="19" t="s">
        <v>244</v>
      </c>
      <c r="D163" s="33">
        <v>1567.8</v>
      </c>
      <c r="E163" s="33"/>
      <c r="F163" s="33"/>
      <c r="G163" s="33"/>
      <c r="H163" s="34">
        <f t="shared" si="27"/>
        <v>1567.8</v>
      </c>
      <c r="I163" s="33"/>
      <c r="J163" s="33"/>
      <c r="K163" s="33"/>
      <c r="L163" s="34">
        <f t="shared" si="28"/>
        <v>0</v>
      </c>
      <c r="M163" s="33"/>
      <c r="N163" s="33">
        <v>70</v>
      </c>
      <c r="O163" s="33"/>
      <c r="P163" s="34">
        <f t="shared" si="29"/>
        <v>70</v>
      </c>
      <c r="Q163" s="30"/>
      <c r="R163" s="5">
        <v>3125</v>
      </c>
      <c r="S163" s="9">
        <v>129</v>
      </c>
      <c r="T163" s="19" t="s">
        <v>29</v>
      </c>
      <c r="U163" s="33"/>
      <c r="V163" s="33"/>
      <c r="W163" s="33"/>
      <c r="X163" s="34">
        <f t="shared" si="30"/>
        <v>0</v>
      </c>
      <c r="Y163" s="30"/>
      <c r="Z163" s="33"/>
      <c r="AA163" s="33"/>
      <c r="AB163" s="33"/>
      <c r="AC163" s="34">
        <f t="shared" si="31"/>
        <v>0</v>
      </c>
    </row>
    <row r="164" spans="1:29" ht="12.75">
      <c r="A164" s="5">
        <v>3114</v>
      </c>
      <c r="B164" s="9">
        <v>130</v>
      </c>
      <c r="C164" s="19" t="s">
        <v>152</v>
      </c>
      <c r="D164" s="33">
        <v>1165.8</v>
      </c>
      <c r="E164" s="33"/>
      <c r="F164" s="33"/>
      <c r="G164" s="33"/>
      <c r="H164" s="34">
        <f t="shared" si="27"/>
        <v>1165.8</v>
      </c>
      <c r="I164" s="33"/>
      <c r="J164" s="33"/>
      <c r="K164" s="33"/>
      <c r="L164" s="34">
        <f t="shared" si="28"/>
        <v>0</v>
      </c>
      <c r="M164" s="33"/>
      <c r="N164" s="33">
        <v>10.6</v>
      </c>
      <c r="O164" s="33"/>
      <c r="P164" s="34">
        <f t="shared" si="29"/>
        <v>10.6</v>
      </c>
      <c r="Q164" s="30"/>
      <c r="R164" s="5">
        <v>3114</v>
      </c>
      <c r="S164" s="9">
        <v>130</v>
      </c>
      <c r="T164" s="19" t="s">
        <v>152</v>
      </c>
      <c r="U164" s="33"/>
      <c r="V164" s="33"/>
      <c r="W164" s="33"/>
      <c r="X164" s="34">
        <f t="shared" si="30"/>
        <v>0</v>
      </c>
      <c r="Y164" s="30"/>
      <c r="Z164" s="33"/>
      <c r="AA164" s="33"/>
      <c r="AB164" s="33"/>
      <c r="AC164" s="34">
        <f t="shared" si="31"/>
        <v>0</v>
      </c>
    </row>
    <row r="165" spans="1:29" ht="12.75">
      <c r="A165" s="5">
        <v>3114</v>
      </c>
      <c r="B165" s="9">
        <v>131</v>
      </c>
      <c r="C165" s="19" t="s">
        <v>186</v>
      </c>
      <c r="D165" s="33">
        <v>426.4</v>
      </c>
      <c r="E165" s="33"/>
      <c r="F165" s="33"/>
      <c r="G165" s="33"/>
      <c r="H165" s="34">
        <f t="shared" si="27"/>
        <v>426.4</v>
      </c>
      <c r="I165" s="33"/>
      <c r="J165" s="33"/>
      <c r="K165" s="33"/>
      <c r="L165" s="34">
        <f t="shared" si="28"/>
        <v>0</v>
      </c>
      <c r="M165" s="33"/>
      <c r="N165" s="33">
        <v>10</v>
      </c>
      <c r="O165" s="33"/>
      <c r="P165" s="34">
        <f t="shared" si="29"/>
        <v>10</v>
      </c>
      <c r="Q165" s="30"/>
      <c r="R165" s="5">
        <v>3114</v>
      </c>
      <c r="S165" s="9">
        <v>131</v>
      </c>
      <c r="T165" s="19" t="s">
        <v>153</v>
      </c>
      <c r="U165" s="33"/>
      <c r="V165" s="33"/>
      <c r="W165" s="33"/>
      <c r="X165" s="34">
        <f t="shared" si="30"/>
        <v>0</v>
      </c>
      <c r="Y165" s="30"/>
      <c r="Z165" s="33"/>
      <c r="AA165" s="33"/>
      <c r="AB165" s="33"/>
      <c r="AC165" s="34">
        <f t="shared" si="31"/>
        <v>0</v>
      </c>
    </row>
    <row r="166" spans="1:29" ht="12.75">
      <c r="A166" s="5">
        <v>3114</v>
      </c>
      <c r="B166" s="9">
        <v>132</v>
      </c>
      <c r="C166" s="19" t="s">
        <v>154</v>
      </c>
      <c r="D166" s="33">
        <v>2264.7</v>
      </c>
      <c r="E166" s="33"/>
      <c r="F166" s="33"/>
      <c r="G166" s="33"/>
      <c r="H166" s="34">
        <f t="shared" si="27"/>
        <v>2264.7</v>
      </c>
      <c r="I166" s="33"/>
      <c r="J166" s="33"/>
      <c r="K166" s="33"/>
      <c r="L166" s="34">
        <f t="shared" si="28"/>
        <v>0</v>
      </c>
      <c r="M166" s="33"/>
      <c r="N166" s="33">
        <v>0</v>
      </c>
      <c r="O166" s="33"/>
      <c r="P166" s="34">
        <f t="shared" si="29"/>
        <v>0</v>
      </c>
      <c r="Q166" s="30"/>
      <c r="R166" s="5">
        <v>3114</v>
      </c>
      <c r="S166" s="9">
        <v>132</v>
      </c>
      <c r="T166" s="19" t="s">
        <v>154</v>
      </c>
      <c r="U166" s="33"/>
      <c r="V166" s="33"/>
      <c r="W166" s="33"/>
      <c r="X166" s="34">
        <f t="shared" si="30"/>
        <v>0</v>
      </c>
      <c r="Y166" s="30"/>
      <c r="Z166" s="33"/>
      <c r="AA166" s="33"/>
      <c r="AB166" s="33"/>
      <c r="AC166" s="34">
        <f t="shared" si="31"/>
        <v>0</v>
      </c>
    </row>
    <row r="167" spans="1:29" ht="12.75">
      <c r="A167" s="5">
        <v>3114</v>
      </c>
      <c r="B167" s="9">
        <v>133</v>
      </c>
      <c r="C167" s="19" t="s">
        <v>155</v>
      </c>
      <c r="D167" s="33">
        <v>491.2</v>
      </c>
      <c r="E167" s="33"/>
      <c r="F167" s="33"/>
      <c r="G167" s="33"/>
      <c r="H167" s="34">
        <f t="shared" si="27"/>
        <v>491.2</v>
      </c>
      <c r="I167" s="33"/>
      <c r="J167" s="33"/>
      <c r="K167" s="33"/>
      <c r="L167" s="34">
        <f t="shared" si="28"/>
        <v>0</v>
      </c>
      <c r="M167" s="33"/>
      <c r="N167" s="33">
        <v>0</v>
      </c>
      <c r="O167" s="33"/>
      <c r="P167" s="34">
        <f t="shared" si="29"/>
        <v>0</v>
      </c>
      <c r="Q167" s="30"/>
      <c r="R167" s="5">
        <v>3114</v>
      </c>
      <c r="S167" s="9">
        <v>133</v>
      </c>
      <c r="T167" s="19" t="s">
        <v>155</v>
      </c>
      <c r="U167" s="33"/>
      <c r="V167" s="33"/>
      <c r="W167" s="33"/>
      <c r="X167" s="34">
        <f t="shared" si="30"/>
        <v>0</v>
      </c>
      <c r="Y167" s="30"/>
      <c r="Z167" s="33"/>
      <c r="AA167" s="33"/>
      <c r="AB167" s="33"/>
      <c r="AC167" s="34">
        <f t="shared" si="31"/>
        <v>0</v>
      </c>
    </row>
    <row r="168" spans="1:29" ht="12.75">
      <c r="A168" s="5">
        <v>3114</v>
      </c>
      <c r="B168" s="9">
        <v>135</v>
      </c>
      <c r="C168" s="19" t="s">
        <v>156</v>
      </c>
      <c r="D168" s="33">
        <v>219.3</v>
      </c>
      <c r="E168" s="33"/>
      <c r="F168" s="33"/>
      <c r="G168" s="33"/>
      <c r="H168" s="34">
        <f t="shared" si="27"/>
        <v>219.3</v>
      </c>
      <c r="I168" s="33"/>
      <c r="J168" s="33"/>
      <c r="K168" s="33"/>
      <c r="L168" s="34">
        <f t="shared" si="28"/>
        <v>0</v>
      </c>
      <c r="M168" s="33"/>
      <c r="N168" s="33">
        <v>0</v>
      </c>
      <c r="O168" s="33"/>
      <c r="P168" s="34">
        <f t="shared" si="29"/>
        <v>0</v>
      </c>
      <c r="Q168" s="30"/>
      <c r="R168" s="5">
        <v>3114</v>
      </c>
      <c r="S168" s="9">
        <v>135</v>
      </c>
      <c r="T168" s="19" t="s">
        <v>156</v>
      </c>
      <c r="U168" s="33"/>
      <c r="V168" s="33"/>
      <c r="W168" s="33"/>
      <c r="X168" s="34">
        <f t="shared" si="30"/>
        <v>0</v>
      </c>
      <c r="Y168" s="30"/>
      <c r="Z168" s="33"/>
      <c r="AA168" s="33"/>
      <c r="AB168" s="33"/>
      <c r="AC168" s="34">
        <f t="shared" si="31"/>
        <v>0</v>
      </c>
    </row>
    <row r="169" spans="1:29" ht="12.75">
      <c r="A169" s="5">
        <v>3114</v>
      </c>
      <c r="B169" s="9">
        <v>136</v>
      </c>
      <c r="C169" s="19" t="s">
        <v>157</v>
      </c>
      <c r="D169" s="33">
        <v>1129</v>
      </c>
      <c r="E169" s="33"/>
      <c r="F169" s="33"/>
      <c r="G169" s="33"/>
      <c r="H169" s="34">
        <f t="shared" si="27"/>
        <v>1129</v>
      </c>
      <c r="I169" s="33"/>
      <c r="J169" s="33"/>
      <c r="K169" s="33"/>
      <c r="L169" s="34">
        <f t="shared" si="28"/>
        <v>0</v>
      </c>
      <c r="M169" s="33"/>
      <c r="N169" s="33">
        <v>0</v>
      </c>
      <c r="O169" s="33"/>
      <c r="P169" s="34">
        <f t="shared" si="29"/>
        <v>0</v>
      </c>
      <c r="Q169" s="30"/>
      <c r="R169" s="5">
        <v>3114</v>
      </c>
      <c r="S169" s="9">
        <v>136</v>
      </c>
      <c r="T169" s="19" t="s">
        <v>157</v>
      </c>
      <c r="U169" s="33"/>
      <c r="V169" s="33"/>
      <c r="W169" s="33"/>
      <c r="X169" s="34">
        <f t="shared" si="30"/>
        <v>0</v>
      </c>
      <c r="Y169" s="30"/>
      <c r="Z169" s="33"/>
      <c r="AA169" s="33"/>
      <c r="AB169" s="33"/>
      <c r="AC169" s="34">
        <f t="shared" si="31"/>
        <v>0</v>
      </c>
    </row>
    <row r="170" spans="1:29" ht="12.75" customHeight="1">
      <c r="A170" s="5">
        <v>3114</v>
      </c>
      <c r="B170" s="9">
        <v>137</v>
      </c>
      <c r="C170" s="19" t="s">
        <v>158</v>
      </c>
      <c r="D170" s="33">
        <v>299</v>
      </c>
      <c r="E170" s="33"/>
      <c r="F170" s="33"/>
      <c r="G170" s="33"/>
      <c r="H170" s="34">
        <f t="shared" si="27"/>
        <v>299</v>
      </c>
      <c r="I170" s="33"/>
      <c r="J170" s="33"/>
      <c r="K170" s="33"/>
      <c r="L170" s="34">
        <f t="shared" si="28"/>
        <v>0</v>
      </c>
      <c r="M170" s="33"/>
      <c r="N170" s="33">
        <v>0</v>
      </c>
      <c r="O170" s="33"/>
      <c r="P170" s="34">
        <f t="shared" si="29"/>
        <v>0</v>
      </c>
      <c r="Q170" s="30"/>
      <c r="R170" s="5">
        <v>3114</v>
      </c>
      <c r="S170" s="9">
        <v>137</v>
      </c>
      <c r="T170" s="19" t="s">
        <v>158</v>
      </c>
      <c r="U170" s="33"/>
      <c r="V170" s="33"/>
      <c r="W170" s="33"/>
      <c r="X170" s="34">
        <f t="shared" si="30"/>
        <v>0</v>
      </c>
      <c r="Y170" s="30"/>
      <c r="Z170" s="33"/>
      <c r="AA170" s="33"/>
      <c r="AB170" s="33"/>
      <c r="AC170" s="34">
        <f t="shared" si="31"/>
        <v>0</v>
      </c>
    </row>
    <row r="171" spans="1:29" ht="12.75" customHeight="1">
      <c r="A171" s="5">
        <v>3114</v>
      </c>
      <c r="B171" s="9">
        <v>138</v>
      </c>
      <c r="C171" s="19" t="s">
        <v>159</v>
      </c>
      <c r="D171" s="33">
        <v>58</v>
      </c>
      <c r="E171" s="33"/>
      <c r="F171" s="33"/>
      <c r="G171" s="33"/>
      <c r="H171" s="34">
        <f t="shared" si="27"/>
        <v>58</v>
      </c>
      <c r="I171" s="33"/>
      <c r="J171" s="33"/>
      <c r="K171" s="33"/>
      <c r="L171" s="34">
        <f t="shared" si="28"/>
        <v>0</v>
      </c>
      <c r="M171" s="33"/>
      <c r="N171" s="33">
        <v>0</v>
      </c>
      <c r="O171" s="33"/>
      <c r="P171" s="34">
        <f t="shared" si="29"/>
        <v>0</v>
      </c>
      <c r="Q171" s="30"/>
      <c r="R171" s="5">
        <v>3114</v>
      </c>
      <c r="S171" s="9">
        <v>138</v>
      </c>
      <c r="T171" s="19" t="s">
        <v>159</v>
      </c>
      <c r="U171" s="33"/>
      <c r="V171" s="33"/>
      <c r="W171" s="33"/>
      <c r="X171" s="34">
        <f t="shared" si="30"/>
        <v>0</v>
      </c>
      <c r="Y171" s="30"/>
      <c r="Z171" s="33"/>
      <c r="AA171" s="33"/>
      <c r="AB171" s="33"/>
      <c r="AC171" s="34">
        <f t="shared" si="31"/>
        <v>0</v>
      </c>
    </row>
    <row r="172" spans="1:29" ht="12.75">
      <c r="A172" s="5">
        <v>3114</v>
      </c>
      <c r="B172" s="9">
        <v>139</v>
      </c>
      <c r="C172" s="19" t="s">
        <v>101</v>
      </c>
      <c r="D172" s="33">
        <v>800.4</v>
      </c>
      <c r="E172" s="33"/>
      <c r="F172" s="33"/>
      <c r="G172" s="33"/>
      <c r="H172" s="34">
        <f t="shared" si="27"/>
        <v>800.4</v>
      </c>
      <c r="I172" s="33"/>
      <c r="J172" s="33"/>
      <c r="K172" s="33"/>
      <c r="L172" s="34">
        <f t="shared" si="28"/>
        <v>0</v>
      </c>
      <c r="M172" s="33"/>
      <c r="N172" s="33">
        <v>0</v>
      </c>
      <c r="O172" s="33"/>
      <c r="P172" s="34">
        <f t="shared" si="29"/>
        <v>0</v>
      </c>
      <c r="Q172" s="30"/>
      <c r="R172" s="5">
        <v>3114</v>
      </c>
      <c r="S172" s="9">
        <v>139</v>
      </c>
      <c r="T172" s="19" t="s">
        <v>101</v>
      </c>
      <c r="U172" s="33"/>
      <c r="V172" s="33"/>
      <c r="W172" s="33"/>
      <c r="X172" s="34">
        <f t="shared" si="30"/>
        <v>0</v>
      </c>
      <c r="Y172" s="30"/>
      <c r="Z172" s="33"/>
      <c r="AA172" s="33"/>
      <c r="AB172" s="33"/>
      <c r="AC172" s="34">
        <f t="shared" si="31"/>
        <v>0</v>
      </c>
    </row>
    <row r="173" spans="1:29" ht="12.75">
      <c r="A173" s="5">
        <v>3146</v>
      </c>
      <c r="B173" s="10">
        <v>141</v>
      </c>
      <c r="C173" s="20" t="s">
        <v>214</v>
      </c>
      <c r="D173" s="56">
        <v>496.5</v>
      </c>
      <c r="E173" s="56"/>
      <c r="F173" s="56"/>
      <c r="G173" s="56"/>
      <c r="H173" s="34">
        <f t="shared" si="27"/>
        <v>496.5</v>
      </c>
      <c r="I173" s="56"/>
      <c r="J173" s="56"/>
      <c r="K173" s="56"/>
      <c r="L173" s="34">
        <f t="shared" si="28"/>
        <v>0</v>
      </c>
      <c r="M173" s="56"/>
      <c r="N173" s="56">
        <v>0</v>
      </c>
      <c r="O173" s="56"/>
      <c r="P173" s="34">
        <f t="shared" si="29"/>
        <v>0</v>
      </c>
      <c r="Q173" s="32"/>
      <c r="R173" s="5">
        <v>3146</v>
      </c>
      <c r="S173" s="10">
        <v>141</v>
      </c>
      <c r="T173" s="20" t="s">
        <v>100</v>
      </c>
      <c r="U173" s="56"/>
      <c r="V173" s="56"/>
      <c r="W173" s="56"/>
      <c r="X173" s="34">
        <f t="shared" si="30"/>
        <v>0</v>
      </c>
      <c r="Y173" s="32"/>
      <c r="Z173" s="56"/>
      <c r="AA173" s="56"/>
      <c r="AB173" s="56"/>
      <c r="AC173" s="34">
        <f t="shared" si="31"/>
        <v>0</v>
      </c>
    </row>
    <row r="174" spans="1:29" ht="12.75">
      <c r="A174" s="5">
        <v>3123</v>
      </c>
      <c r="B174" s="9">
        <v>144</v>
      </c>
      <c r="C174" s="20" t="s">
        <v>160</v>
      </c>
      <c r="D174" s="33">
        <v>9401.1</v>
      </c>
      <c r="E174" s="33"/>
      <c r="F174" s="33"/>
      <c r="G174" s="33"/>
      <c r="H174" s="34">
        <f t="shared" si="27"/>
        <v>9401.1</v>
      </c>
      <c r="I174" s="33"/>
      <c r="J174" s="33"/>
      <c r="K174" s="33"/>
      <c r="L174" s="34">
        <f t="shared" si="28"/>
        <v>0</v>
      </c>
      <c r="M174" s="33"/>
      <c r="N174" s="33">
        <v>5551.1</v>
      </c>
      <c r="O174" s="33"/>
      <c r="P174" s="34">
        <f t="shared" si="29"/>
        <v>5551.1</v>
      </c>
      <c r="Q174" s="30"/>
      <c r="R174" s="5">
        <v>3123</v>
      </c>
      <c r="S174" s="9">
        <v>144</v>
      </c>
      <c r="T174" s="20" t="s">
        <v>160</v>
      </c>
      <c r="U174" s="33"/>
      <c r="V174" s="33"/>
      <c r="W174" s="33"/>
      <c r="X174" s="34">
        <f t="shared" si="30"/>
        <v>0</v>
      </c>
      <c r="Y174" s="30"/>
      <c r="Z174" s="33"/>
      <c r="AA174" s="33"/>
      <c r="AB174" s="33"/>
      <c r="AC174" s="34">
        <f t="shared" si="31"/>
        <v>0</v>
      </c>
    </row>
    <row r="175" spans="1:29" ht="12.75">
      <c r="A175" s="5">
        <v>3123</v>
      </c>
      <c r="B175" s="9">
        <v>145</v>
      </c>
      <c r="C175" s="20" t="s">
        <v>215</v>
      </c>
      <c r="D175" s="33">
        <v>4611.8</v>
      </c>
      <c r="E175" s="33"/>
      <c r="F175" s="33"/>
      <c r="G175" s="33"/>
      <c r="H175" s="34">
        <f t="shared" si="27"/>
        <v>4611.8</v>
      </c>
      <c r="I175" s="33"/>
      <c r="J175" s="33"/>
      <c r="K175" s="33"/>
      <c r="L175" s="34">
        <f t="shared" si="28"/>
        <v>0</v>
      </c>
      <c r="M175" s="33"/>
      <c r="N175" s="33">
        <v>406.3</v>
      </c>
      <c r="O175" s="33"/>
      <c r="P175" s="34">
        <f t="shared" si="29"/>
        <v>406.3</v>
      </c>
      <c r="Q175" s="30"/>
      <c r="R175" s="5">
        <v>3123</v>
      </c>
      <c r="S175" s="9">
        <v>145</v>
      </c>
      <c r="T175" s="20" t="s">
        <v>161</v>
      </c>
      <c r="U175" s="33"/>
      <c r="V175" s="33"/>
      <c r="W175" s="33"/>
      <c r="X175" s="34">
        <f t="shared" si="30"/>
        <v>0</v>
      </c>
      <c r="Y175" s="30"/>
      <c r="Z175" s="33"/>
      <c r="AA175" s="33"/>
      <c r="AB175" s="33"/>
      <c r="AC175" s="34">
        <f t="shared" si="31"/>
        <v>0</v>
      </c>
    </row>
    <row r="176" spans="1:29" ht="12.75">
      <c r="A176" s="5">
        <v>3123</v>
      </c>
      <c r="B176" s="9">
        <v>146</v>
      </c>
      <c r="C176" s="20" t="s">
        <v>162</v>
      </c>
      <c r="D176" s="33">
        <v>1984.7</v>
      </c>
      <c r="E176" s="33"/>
      <c r="F176" s="33"/>
      <c r="G176" s="33"/>
      <c r="H176" s="34">
        <f t="shared" si="27"/>
        <v>1984.7</v>
      </c>
      <c r="I176" s="33"/>
      <c r="J176" s="33"/>
      <c r="K176" s="33"/>
      <c r="L176" s="34">
        <f t="shared" si="28"/>
        <v>0</v>
      </c>
      <c r="M176" s="33"/>
      <c r="N176" s="33">
        <v>139</v>
      </c>
      <c r="O176" s="33"/>
      <c r="P176" s="34">
        <f t="shared" si="29"/>
        <v>139</v>
      </c>
      <c r="Q176" s="30"/>
      <c r="R176" s="5">
        <v>3123</v>
      </c>
      <c r="S176" s="9">
        <v>146</v>
      </c>
      <c r="T176" s="20" t="s">
        <v>162</v>
      </c>
      <c r="U176" s="33"/>
      <c r="V176" s="33"/>
      <c r="W176" s="33"/>
      <c r="X176" s="34">
        <f t="shared" si="30"/>
        <v>0</v>
      </c>
      <c r="Y176" s="30"/>
      <c r="Z176" s="33"/>
      <c r="AA176" s="33"/>
      <c r="AB176" s="33"/>
      <c r="AC176" s="34">
        <f t="shared" si="31"/>
        <v>0</v>
      </c>
    </row>
    <row r="177" spans="1:29" ht="12.75">
      <c r="A177" s="5">
        <v>3123</v>
      </c>
      <c r="B177" s="9">
        <v>147</v>
      </c>
      <c r="C177" s="20" t="s">
        <v>163</v>
      </c>
      <c r="D177" s="33">
        <v>3404.3</v>
      </c>
      <c r="E177" s="33"/>
      <c r="F177" s="33"/>
      <c r="G177" s="33"/>
      <c r="H177" s="34">
        <f t="shared" si="27"/>
        <v>3404.3</v>
      </c>
      <c r="I177" s="33"/>
      <c r="J177" s="33"/>
      <c r="K177" s="33"/>
      <c r="L177" s="34">
        <f t="shared" si="28"/>
        <v>0</v>
      </c>
      <c r="M177" s="33"/>
      <c r="N177" s="33">
        <v>328.9</v>
      </c>
      <c r="O177" s="33"/>
      <c r="P177" s="34">
        <f t="shared" si="29"/>
        <v>328.9</v>
      </c>
      <c r="Q177" s="30"/>
      <c r="R177" s="5">
        <v>3123</v>
      </c>
      <c r="S177" s="9">
        <v>147</v>
      </c>
      <c r="T177" s="20" t="s">
        <v>163</v>
      </c>
      <c r="U177" s="33"/>
      <c r="V177" s="33"/>
      <c r="W177" s="33"/>
      <c r="X177" s="34">
        <f t="shared" si="30"/>
        <v>0</v>
      </c>
      <c r="Y177" s="30"/>
      <c r="Z177" s="33"/>
      <c r="AA177" s="33"/>
      <c r="AB177" s="33"/>
      <c r="AC177" s="34">
        <f t="shared" si="31"/>
        <v>0</v>
      </c>
    </row>
    <row r="178" spans="1:29" ht="12.75">
      <c r="A178" s="5">
        <v>3123</v>
      </c>
      <c r="B178" s="9">
        <v>149</v>
      </c>
      <c r="C178" s="20" t="s">
        <v>164</v>
      </c>
      <c r="D178" s="33">
        <v>3295.9</v>
      </c>
      <c r="E178" s="33"/>
      <c r="F178" s="33"/>
      <c r="G178" s="33"/>
      <c r="H178" s="34">
        <f t="shared" si="27"/>
        <v>3295.9</v>
      </c>
      <c r="I178" s="33"/>
      <c r="J178" s="33"/>
      <c r="K178" s="33"/>
      <c r="L178" s="34">
        <f t="shared" si="28"/>
        <v>0</v>
      </c>
      <c r="M178" s="33"/>
      <c r="N178" s="33">
        <v>197</v>
      </c>
      <c r="O178" s="33"/>
      <c r="P178" s="34">
        <f t="shared" si="29"/>
        <v>197</v>
      </c>
      <c r="Q178" s="30"/>
      <c r="R178" s="5">
        <v>3123</v>
      </c>
      <c r="S178" s="9">
        <v>149</v>
      </c>
      <c r="T178" s="20" t="s">
        <v>164</v>
      </c>
      <c r="U178" s="33"/>
      <c r="V178" s="33"/>
      <c r="W178" s="33"/>
      <c r="X178" s="34">
        <f t="shared" si="30"/>
        <v>0</v>
      </c>
      <c r="Y178" s="30"/>
      <c r="Z178" s="33"/>
      <c r="AA178" s="33"/>
      <c r="AB178" s="33"/>
      <c r="AC178" s="34">
        <f t="shared" si="31"/>
        <v>0</v>
      </c>
    </row>
    <row r="179" spans="1:29" ht="12.75">
      <c r="A179" s="8">
        <v>3123</v>
      </c>
      <c r="B179" s="6">
        <v>150</v>
      </c>
      <c r="C179" s="20" t="s">
        <v>30</v>
      </c>
      <c r="D179" s="57">
        <v>3576.2</v>
      </c>
      <c r="E179" s="57"/>
      <c r="F179" s="57"/>
      <c r="G179" s="57"/>
      <c r="H179" s="34">
        <f t="shared" si="27"/>
        <v>3576.2</v>
      </c>
      <c r="I179" s="57"/>
      <c r="J179" s="57"/>
      <c r="K179" s="57"/>
      <c r="L179" s="34">
        <f t="shared" si="28"/>
        <v>0</v>
      </c>
      <c r="M179" s="57"/>
      <c r="N179" s="57">
        <v>205.9</v>
      </c>
      <c r="O179" s="57"/>
      <c r="P179" s="34">
        <f t="shared" si="29"/>
        <v>205.9</v>
      </c>
      <c r="Q179" s="35"/>
      <c r="R179" s="8">
        <v>3123</v>
      </c>
      <c r="S179" s="6">
        <v>150</v>
      </c>
      <c r="T179" s="20" t="s">
        <v>30</v>
      </c>
      <c r="U179" s="57"/>
      <c r="V179" s="57"/>
      <c r="W179" s="57"/>
      <c r="X179" s="34">
        <f t="shared" si="30"/>
        <v>0</v>
      </c>
      <c r="Y179" s="35"/>
      <c r="Z179" s="57"/>
      <c r="AA179" s="57"/>
      <c r="AB179" s="57"/>
      <c r="AC179" s="34">
        <f t="shared" si="31"/>
        <v>0</v>
      </c>
    </row>
    <row r="180" spans="1:29" ht="12.75">
      <c r="A180" s="5">
        <v>3114</v>
      </c>
      <c r="B180" s="9">
        <v>151</v>
      </c>
      <c r="C180" s="20" t="s">
        <v>165</v>
      </c>
      <c r="D180" s="33">
        <v>495.1</v>
      </c>
      <c r="E180" s="33"/>
      <c r="F180" s="33"/>
      <c r="G180" s="33"/>
      <c r="H180" s="34">
        <f t="shared" si="27"/>
        <v>495.1</v>
      </c>
      <c r="I180" s="33"/>
      <c r="J180" s="33"/>
      <c r="K180" s="33"/>
      <c r="L180" s="34">
        <f t="shared" si="28"/>
        <v>0</v>
      </c>
      <c r="M180" s="33"/>
      <c r="N180" s="33">
        <v>0</v>
      </c>
      <c r="O180" s="33"/>
      <c r="P180" s="34">
        <f t="shared" si="29"/>
        <v>0</v>
      </c>
      <c r="Q180" s="30"/>
      <c r="R180" s="5">
        <v>3114</v>
      </c>
      <c r="S180" s="9">
        <v>151</v>
      </c>
      <c r="T180" s="20" t="s">
        <v>165</v>
      </c>
      <c r="U180" s="33"/>
      <c r="V180" s="33"/>
      <c r="W180" s="33"/>
      <c r="X180" s="34">
        <f t="shared" si="30"/>
        <v>0</v>
      </c>
      <c r="Y180" s="30"/>
      <c r="Z180" s="33"/>
      <c r="AA180" s="33"/>
      <c r="AB180" s="33"/>
      <c r="AC180" s="34">
        <f t="shared" si="31"/>
        <v>0</v>
      </c>
    </row>
    <row r="181" spans="1:29" ht="12.75">
      <c r="A181" s="5">
        <v>3114</v>
      </c>
      <c r="B181" s="9">
        <v>152</v>
      </c>
      <c r="C181" s="20" t="s">
        <v>166</v>
      </c>
      <c r="D181" s="33">
        <v>1810.5</v>
      </c>
      <c r="E181" s="33"/>
      <c r="F181" s="33"/>
      <c r="G181" s="33"/>
      <c r="H181" s="34">
        <f t="shared" si="27"/>
        <v>1810.5</v>
      </c>
      <c r="I181" s="33"/>
      <c r="J181" s="33"/>
      <c r="K181" s="33"/>
      <c r="L181" s="34">
        <f t="shared" si="28"/>
        <v>0</v>
      </c>
      <c r="M181" s="33"/>
      <c r="N181" s="33">
        <v>0</v>
      </c>
      <c r="O181" s="33"/>
      <c r="P181" s="34">
        <f t="shared" si="29"/>
        <v>0</v>
      </c>
      <c r="Q181" s="30"/>
      <c r="R181" s="5">
        <v>3114</v>
      </c>
      <c r="S181" s="9">
        <v>152</v>
      </c>
      <c r="T181" s="20" t="s">
        <v>166</v>
      </c>
      <c r="U181" s="33"/>
      <c r="V181" s="33"/>
      <c r="W181" s="33"/>
      <c r="X181" s="34">
        <f t="shared" si="30"/>
        <v>0</v>
      </c>
      <c r="Y181" s="30"/>
      <c r="Z181" s="33"/>
      <c r="AA181" s="33"/>
      <c r="AB181" s="33"/>
      <c r="AC181" s="34">
        <f t="shared" si="31"/>
        <v>0</v>
      </c>
    </row>
    <row r="182" spans="1:29" ht="13.5" thickBot="1">
      <c r="A182" s="14">
        <v>3119</v>
      </c>
      <c r="B182" s="15">
        <v>153</v>
      </c>
      <c r="C182" s="22" t="s">
        <v>167</v>
      </c>
      <c r="D182" s="58">
        <v>13</v>
      </c>
      <c r="E182" s="58"/>
      <c r="F182" s="58"/>
      <c r="G182" s="58"/>
      <c r="H182" s="59">
        <f t="shared" si="27"/>
        <v>13</v>
      </c>
      <c r="I182" s="58"/>
      <c r="J182" s="58"/>
      <c r="K182" s="58"/>
      <c r="L182" s="59">
        <f t="shared" si="28"/>
        <v>0</v>
      </c>
      <c r="M182" s="58"/>
      <c r="N182" s="58">
        <v>8</v>
      </c>
      <c r="O182" s="58"/>
      <c r="P182" s="59">
        <f t="shared" si="29"/>
        <v>8</v>
      </c>
      <c r="Q182" s="36"/>
      <c r="R182" s="14">
        <v>3119</v>
      </c>
      <c r="S182" s="15">
        <v>153</v>
      </c>
      <c r="T182" s="22" t="s">
        <v>167</v>
      </c>
      <c r="U182" s="58"/>
      <c r="V182" s="58"/>
      <c r="W182" s="58"/>
      <c r="X182" s="59">
        <f>U182+V182+W182</f>
        <v>0</v>
      </c>
      <c r="Y182" s="36"/>
      <c r="Z182" s="58"/>
      <c r="AA182" s="58"/>
      <c r="AB182" s="58"/>
      <c r="AC182" s="59">
        <f>Z182+AA182+AB182</f>
        <v>0</v>
      </c>
    </row>
    <row r="183" spans="3:28" ht="12.75">
      <c r="C183" s="23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63"/>
      <c r="V183" s="63"/>
      <c r="W183" s="63"/>
      <c r="X183" s="63"/>
      <c r="Y183" s="37"/>
      <c r="Z183" s="63"/>
      <c r="AA183" s="63"/>
      <c r="AB183" s="63"/>
    </row>
    <row r="184" spans="3:28" ht="12.75">
      <c r="C184" s="23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63"/>
      <c r="V184" s="63"/>
      <c r="W184" s="63"/>
      <c r="X184" s="63"/>
      <c r="Y184" s="37"/>
      <c r="Z184" s="63"/>
      <c r="AA184" s="63"/>
      <c r="AB184" s="63"/>
    </row>
    <row r="185" spans="3:28" ht="12.75">
      <c r="C185" s="23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63"/>
      <c r="V185" s="63"/>
      <c r="W185" s="63"/>
      <c r="X185" s="63"/>
      <c r="Y185" s="37"/>
      <c r="Z185" s="63"/>
      <c r="AA185" s="63"/>
      <c r="AB185" s="63"/>
    </row>
    <row r="186" spans="3:28" ht="12.75">
      <c r="C186" s="23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63"/>
      <c r="V186" s="63"/>
      <c r="W186" s="63"/>
      <c r="X186" s="63"/>
      <c r="Y186" s="37"/>
      <c r="Z186" s="63"/>
      <c r="AA186" s="63"/>
      <c r="AB186" s="63"/>
    </row>
    <row r="187" spans="3:28" ht="12.75">
      <c r="C187" s="23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63"/>
      <c r="V187" s="63"/>
      <c r="W187" s="63"/>
      <c r="X187" s="63"/>
      <c r="Y187" s="37"/>
      <c r="Z187" s="63"/>
      <c r="AA187" s="63"/>
      <c r="AB187" s="63"/>
    </row>
    <row r="188" spans="3:28" ht="12.75">
      <c r="C188" s="23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63"/>
      <c r="V188" s="63"/>
      <c r="W188" s="63"/>
      <c r="X188" s="63"/>
      <c r="Y188" s="37"/>
      <c r="Z188" s="63"/>
      <c r="AA188" s="63"/>
      <c r="AB188" s="63"/>
    </row>
    <row r="189" spans="3:28" ht="12.75">
      <c r="C189" s="23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63"/>
      <c r="V189" s="63"/>
      <c r="W189" s="63"/>
      <c r="X189" s="63"/>
      <c r="Y189" s="37"/>
      <c r="Z189" s="63"/>
      <c r="AA189" s="63"/>
      <c r="AB189" s="63"/>
    </row>
    <row r="190" spans="3:28" ht="12.75">
      <c r="C190" s="23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63"/>
      <c r="V190" s="63"/>
      <c r="W190" s="63"/>
      <c r="X190" s="63"/>
      <c r="Y190" s="37"/>
      <c r="Z190" s="63"/>
      <c r="AA190" s="63"/>
      <c r="AB190" s="63"/>
    </row>
    <row r="191" spans="3:28" ht="12.75">
      <c r="C191" s="23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63"/>
      <c r="V191" s="63"/>
      <c r="W191" s="63"/>
      <c r="X191" s="63"/>
      <c r="Y191" s="37"/>
      <c r="Z191" s="63"/>
      <c r="AA191" s="63"/>
      <c r="AB191" s="63"/>
    </row>
    <row r="192" spans="3:28" ht="12.75">
      <c r="C192" s="23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63"/>
      <c r="V192" s="63"/>
      <c r="W192" s="63"/>
      <c r="X192" s="63"/>
      <c r="Y192" s="37"/>
      <c r="Z192" s="63"/>
      <c r="AA192" s="63"/>
      <c r="AB192" s="63"/>
    </row>
    <row r="193" spans="3:28" ht="12.75">
      <c r="C193" s="23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63"/>
      <c r="V193" s="63"/>
      <c r="W193" s="63"/>
      <c r="X193" s="63"/>
      <c r="Y193" s="37"/>
      <c r="Z193" s="63"/>
      <c r="AA193" s="63"/>
      <c r="AB193" s="63"/>
    </row>
    <row r="194" spans="3:28" ht="12.75">
      <c r="C194" s="23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63"/>
      <c r="V194" s="63"/>
      <c r="W194" s="63"/>
      <c r="X194" s="63"/>
      <c r="Y194" s="37"/>
      <c r="Z194" s="63"/>
      <c r="AA194" s="63"/>
      <c r="AB194" s="63"/>
    </row>
    <row r="195" spans="3:28" ht="12.75">
      <c r="C195" s="23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63"/>
      <c r="V195" s="63"/>
      <c r="W195" s="63"/>
      <c r="X195" s="63"/>
      <c r="Y195" s="37"/>
      <c r="Z195" s="63"/>
      <c r="AA195" s="63"/>
      <c r="AB195" s="63"/>
    </row>
    <row r="196" spans="3:28" ht="12.75">
      <c r="C196" s="23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63"/>
      <c r="V196" s="63"/>
      <c r="W196" s="63"/>
      <c r="X196" s="63"/>
      <c r="Y196" s="37"/>
      <c r="Z196" s="63"/>
      <c r="AA196" s="63"/>
      <c r="AB196" s="63"/>
    </row>
    <row r="197" spans="3:28" ht="12.75">
      <c r="C197" s="23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63"/>
      <c r="V197" s="63"/>
      <c r="W197" s="63"/>
      <c r="X197" s="63"/>
      <c r="Y197" s="37"/>
      <c r="Z197" s="63"/>
      <c r="AA197" s="63"/>
      <c r="AB197" s="63"/>
    </row>
    <row r="198" spans="3:28" ht="12.75">
      <c r="C198" s="23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63"/>
      <c r="V198" s="63"/>
      <c r="W198" s="63"/>
      <c r="X198" s="63"/>
      <c r="Y198" s="37"/>
      <c r="Z198" s="63"/>
      <c r="AA198" s="63"/>
      <c r="AB198" s="63"/>
    </row>
    <row r="199" spans="3:28" ht="12.75">
      <c r="C199" s="23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63"/>
      <c r="V199" s="63"/>
      <c r="W199" s="63"/>
      <c r="X199" s="63"/>
      <c r="Y199" s="37"/>
      <c r="Z199" s="63"/>
      <c r="AA199" s="63"/>
      <c r="AB199" s="63"/>
    </row>
    <row r="200" spans="3:28" ht="12.75">
      <c r="C200" s="23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63"/>
      <c r="V200" s="63"/>
      <c r="W200" s="63"/>
      <c r="X200" s="63"/>
      <c r="Y200" s="37"/>
      <c r="Z200" s="63"/>
      <c r="AA200" s="63"/>
      <c r="AB200" s="63"/>
    </row>
    <row r="201" spans="3:28" ht="12.75">
      <c r="C201" s="23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63"/>
      <c r="V201" s="63"/>
      <c r="W201" s="63"/>
      <c r="X201" s="63"/>
      <c r="Y201" s="37"/>
      <c r="Z201" s="63"/>
      <c r="AA201" s="63"/>
      <c r="AB201" s="63"/>
    </row>
    <row r="202" spans="3:28" ht="12.75">
      <c r="C202" s="23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63"/>
      <c r="V202" s="63"/>
      <c r="W202" s="63"/>
      <c r="X202" s="63"/>
      <c r="Y202" s="37"/>
      <c r="Z202" s="63"/>
      <c r="AA202" s="63"/>
      <c r="AB202" s="63"/>
    </row>
    <row r="203" spans="3:28" ht="12.75">
      <c r="C203" s="23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63"/>
      <c r="V203" s="63"/>
      <c r="W203" s="63"/>
      <c r="X203" s="63"/>
      <c r="Y203" s="37"/>
      <c r="Z203" s="63"/>
      <c r="AA203" s="63"/>
      <c r="AB203" s="63"/>
    </row>
    <row r="204" spans="3:28" ht="12.75">
      <c r="C204" s="23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63"/>
      <c r="V204" s="63"/>
      <c r="W204" s="63"/>
      <c r="X204" s="63"/>
      <c r="Y204" s="37"/>
      <c r="Z204" s="63"/>
      <c r="AA204" s="63"/>
      <c r="AB204" s="63"/>
    </row>
    <row r="205" spans="3:28" ht="12.75">
      <c r="C205" s="23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63"/>
      <c r="V205" s="63"/>
      <c r="W205" s="63"/>
      <c r="X205" s="63"/>
      <c r="Y205" s="37"/>
      <c r="Z205" s="63"/>
      <c r="AA205" s="63"/>
      <c r="AB205" s="63"/>
    </row>
    <row r="206" spans="3:28" ht="12.75">
      <c r="C206" s="23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63"/>
      <c r="V206" s="63"/>
      <c r="W206" s="63"/>
      <c r="X206" s="63"/>
      <c r="Y206" s="37"/>
      <c r="Z206" s="63"/>
      <c r="AA206" s="63"/>
      <c r="AB206" s="63"/>
    </row>
    <row r="207" spans="3:28" ht="12.75">
      <c r="C207" s="23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63"/>
      <c r="V207" s="63"/>
      <c r="W207" s="63"/>
      <c r="X207" s="63"/>
      <c r="Y207" s="37"/>
      <c r="Z207" s="63"/>
      <c r="AA207" s="63"/>
      <c r="AB207" s="63"/>
    </row>
    <row r="208" spans="3:28" ht="12.75">
      <c r="C208" s="23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63"/>
      <c r="V208" s="63"/>
      <c r="W208" s="63"/>
      <c r="X208" s="63"/>
      <c r="Y208" s="37"/>
      <c r="Z208" s="63"/>
      <c r="AA208" s="63"/>
      <c r="AB208" s="63"/>
    </row>
    <row r="209" spans="3:28" ht="12.75">
      <c r="C209" s="23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63"/>
      <c r="V209" s="63"/>
      <c r="W209" s="63"/>
      <c r="X209" s="63"/>
      <c r="Y209" s="37"/>
      <c r="Z209" s="63"/>
      <c r="AA209" s="63"/>
      <c r="AB209" s="63"/>
    </row>
    <row r="210" spans="3:28" ht="12.75">
      <c r="C210" s="23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63"/>
      <c r="V210" s="63"/>
      <c r="W210" s="63"/>
      <c r="X210" s="63"/>
      <c r="Y210" s="37"/>
      <c r="Z210" s="63"/>
      <c r="AA210" s="63"/>
      <c r="AB210" s="63"/>
    </row>
    <row r="211" spans="3:28" ht="12.75">
      <c r="C211" s="23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63"/>
      <c r="V211" s="63"/>
      <c r="W211" s="63"/>
      <c r="X211" s="63"/>
      <c r="Y211" s="37"/>
      <c r="Z211" s="63"/>
      <c r="AA211" s="63"/>
      <c r="AB211" s="63"/>
    </row>
    <row r="212" spans="3:28" ht="12.75">
      <c r="C212" s="23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63"/>
      <c r="V212" s="63"/>
      <c r="W212" s="63"/>
      <c r="X212" s="63"/>
      <c r="Y212" s="37"/>
      <c r="Z212" s="63"/>
      <c r="AA212" s="63"/>
      <c r="AB212" s="63"/>
    </row>
    <row r="213" spans="3:28" ht="12.75">
      <c r="C213" s="23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63"/>
      <c r="V213" s="63"/>
      <c r="W213" s="63"/>
      <c r="X213" s="63"/>
      <c r="Y213" s="37"/>
      <c r="Z213" s="63"/>
      <c r="AA213" s="63"/>
      <c r="AB213" s="63"/>
    </row>
    <row r="214" spans="3:28" ht="12.75">
      <c r="C214" s="23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63"/>
      <c r="V214" s="63"/>
      <c r="W214" s="63"/>
      <c r="X214" s="63"/>
      <c r="Y214" s="37"/>
      <c r="Z214" s="63"/>
      <c r="AA214" s="63"/>
      <c r="AB214" s="63"/>
    </row>
    <row r="215" spans="3:28" ht="12.75">
      <c r="C215" s="23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63"/>
      <c r="V215" s="63"/>
      <c r="W215" s="63"/>
      <c r="X215" s="63"/>
      <c r="Y215" s="37"/>
      <c r="Z215" s="63"/>
      <c r="AA215" s="63"/>
      <c r="AB215" s="63"/>
    </row>
    <row r="216" spans="3:28" ht="12.75">
      <c r="C216" s="23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63"/>
      <c r="V216" s="63"/>
      <c r="W216" s="63"/>
      <c r="X216" s="63"/>
      <c r="Y216" s="37"/>
      <c r="Z216" s="63"/>
      <c r="AA216" s="63"/>
      <c r="AB216" s="63"/>
    </row>
    <row r="217" spans="3:28" ht="12.75">
      <c r="C217" s="23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63"/>
      <c r="V217" s="63"/>
      <c r="W217" s="63"/>
      <c r="X217" s="63"/>
      <c r="Y217" s="37"/>
      <c r="Z217" s="63"/>
      <c r="AA217" s="63"/>
      <c r="AB217" s="63"/>
    </row>
    <row r="218" spans="3:28" ht="12.75">
      <c r="C218" s="23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63"/>
      <c r="V218" s="63"/>
      <c r="W218" s="63"/>
      <c r="X218" s="63"/>
      <c r="Y218" s="37"/>
      <c r="Z218" s="63"/>
      <c r="AA218" s="63"/>
      <c r="AB218" s="63"/>
    </row>
    <row r="219" spans="3:28" ht="12.75">
      <c r="C219" s="23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63"/>
      <c r="V219" s="63"/>
      <c r="W219" s="63"/>
      <c r="X219" s="63"/>
      <c r="Y219" s="37"/>
      <c r="Z219" s="63"/>
      <c r="AA219" s="63"/>
      <c r="AB219" s="63"/>
    </row>
    <row r="220" spans="3:28" ht="12.75">
      <c r="C220" s="23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63"/>
      <c r="V220" s="63"/>
      <c r="W220" s="63"/>
      <c r="X220" s="63"/>
      <c r="Y220" s="37"/>
      <c r="Z220" s="63"/>
      <c r="AA220" s="63"/>
      <c r="AB220" s="63"/>
    </row>
    <row r="221" spans="3:28" ht="12.75">
      <c r="C221" s="23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63"/>
      <c r="V221" s="63"/>
      <c r="W221" s="63"/>
      <c r="X221" s="63"/>
      <c r="Y221" s="37"/>
      <c r="Z221" s="63"/>
      <c r="AA221" s="63"/>
      <c r="AB221" s="63"/>
    </row>
    <row r="222" spans="3:28" ht="12.75">
      <c r="C222" s="23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63"/>
      <c r="V222" s="63"/>
      <c r="W222" s="63"/>
      <c r="X222" s="63"/>
      <c r="Y222" s="37"/>
      <c r="Z222" s="63"/>
      <c r="AA222" s="63"/>
      <c r="AB222" s="63"/>
    </row>
    <row r="223" spans="3:28" ht="12.75">
      <c r="C223" s="23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63"/>
      <c r="V223" s="63"/>
      <c r="W223" s="63"/>
      <c r="X223" s="63"/>
      <c r="Y223" s="37"/>
      <c r="Z223" s="63"/>
      <c r="AA223" s="63"/>
      <c r="AB223" s="63"/>
    </row>
    <row r="224" spans="3:28" ht="12.75">
      <c r="C224" s="23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63"/>
      <c r="V224" s="63"/>
      <c r="W224" s="63"/>
      <c r="X224" s="63"/>
      <c r="Y224" s="37"/>
      <c r="Z224" s="63"/>
      <c r="AA224" s="63"/>
      <c r="AB224" s="63"/>
    </row>
    <row r="225" spans="3:28" ht="12.75">
      <c r="C225" s="23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63"/>
      <c r="V225" s="63"/>
      <c r="W225" s="63"/>
      <c r="X225" s="63"/>
      <c r="Y225" s="37"/>
      <c r="Z225" s="63"/>
      <c r="AA225" s="63"/>
      <c r="AB225" s="63"/>
    </row>
    <row r="226" spans="3:28" ht="12.75">
      <c r="C226" s="23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63"/>
      <c r="V226" s="63"/>
      <c r="W226" s="63"/>
      <c r="X226" s="63"/>
      <c r="Y226" s="37"/>
      <c r="Z226" s="63"/>
      <c r="AA226" s="63"/>
      <c r="AB226" s="63"/>
    </row>
    <row r="227" spans="3:28" ht="12.75">
      <c r="C227" s="23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63"/>
      <c r="V227" s="63"/>
      <c r="W227" s="63"/>
      <c r="X227" s="63"/>
      <c r="Y227" s="37"/>
      <c r="Z227" s="63"/>
      <c r="AA227" s="63"/>
      <c r="AB227" s="63"/>
    </row>
    <row r="228" spans="3:28" ht="12.75">
      <c r="C228" s="23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63"/>
      <c r="V228" s="63"/>
      <c r="W228" s="63"/>
      <c r="X228" s="63"/>
      <c r="Y228" s="37"/>
      <c r="Z228" s="63"/>
      <c r="AA228" s="63"/>
      <c r="AB228" s="63"/>
    </row>
    <row r="229" spans="3:28" ht="12.75">
      <c r="C229" s="23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63"/>
      <c r="V229" s="63"/>
      <c r="W229" s="63"/>
      <c r="X229" s="63"/>
      <c r="Y229" s="37"/>
      <c r="Z229" s="63"/>
      <c r="AA229" s="63"/>
      <c r="AB229" s="63"/>
    </row>
    <row r="230" spans="3:28" ht="12.75">
      <c r="C230" s="23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63"/>
      <c r="V230" s="63"/>
      <c r="W230" s="63"/>
      <c r="X230" s="63"/>
      <c r="Y230" s="37"/>
      <c r="Z230" s="63"/>
      <c r="AA230" s="63"/>
      <c r="AB230" s="63"/>
    </row>
    <row r="231" spans="3:28" ht="12.75">
      <c r="C231" s="23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63"/>
      <c r="V231" s="63"/>
      <c r="W231" s="63"/>
      <c r="X231" s="63"/>
      <c r="Y231" s="37"/>
      <c r="Z231" s="63"/>
      <c r="AA231" s="63"/>
      <c r="AB231" s="63"/>
    </row>
    <row r="232" spans="3:28" ht="12.75">
      <c r="C232" s="23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63"/>
      <c r="V232" s="63"/>
      <c r="W232" s="63"/>
      <c r="X232" s="63"/>
      <c r="Y232" s="37"/>
      <c r="Z232" s="63"/>
      <c r="AA232" s="63"/>
      <c r="AB232" s="63"/>
    </row>
    <row r="233" spans="3:28" ht="12.75">
      <c r="C233" s="23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63"/>
      <c r="V233" s="63"/>
      <c r="W233" s="63"/>
      <c r="X233" s="63"/>
      <c r="Y233" s="37"/>
      <c r="Z233" s="63"/>
      <c r="AA233" s="63"/>
      <c r="AB233" s="63"/>
    </row>
    <row r="234" spans="3:28" ht="12.75">
      <c r="C234" s="23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63"/>
      <c r="V234" s="63"/>
      <c r="W234" s="63"/>
      <c r="X234" s="63"/>
      <c r="Y234" s="37"/>
      <c r="Z234" s="63"/>
      <c r="AA234" s="63"/>
      <c r="AB234" s="63"/>
    </row>
    <row r="235" spans="3:28" ht="12.75">
      <c r="C235" s="23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63"/>
      <c r="V235" s="63"/>
      <c r="W235" s="63"/>
      <c r="X235" s="63"/>
      <c r="Y235" s="37"/>
      <c r="Z235" s="63"/>
      <c r="AA235" s="63"/>
      <c r="AB235" s="63"/>
    </row>
    <row r="236" spans="3:28" ht="12.75">
      <c r="C236" s="23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63"/>
      <c r="V236" s="63"/>
      <c r="W236" s="63"/>
      <c r="X236" s="63"/>
      <c r="Y236" s="37"/>
      <c r="Z236" s="63"/>
      <c r="AA236" s="63"/>
      <c r="AB236" s="63"/>
    </row>
    <row r="237" spans="3:28" ht="12.75">
      <c r="C237" s="23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63"/>
      <c r="V237" s="63"/>
      <c r="W237" s="63"/>
      <c r="X237" s="63"/>
      <c r="Y237" s="37"/>
      <c r="Z237" s="63"/>
      <c r="AA237" s="63"/>
      <c r="AB237" s="63"/>
    </row>
    <row r="238" spans="3:28" ht="12.75">
      <c r="C238" s="23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63"/>
      <c r="V238" s="63"/>
      <c r="W238" s="63"/>
      <c r="X238" s="63"/>
      <c r="Y238" s="37"/>
      <c r="Z238" s="63"/>
      <c r="AA238" s="63"/>
      <c r="AB238" s="63"/>
    </row>
    <row r="239" spans="3:28" ht="12.75">
      <c r="C239" s="23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63"/>
      <c r="V239" s="63"/>
      <c r="W239" s="63"/>
      <c r="X239" s="63"/>
      <c r="Y239" s="37"/>
      <c r="Z239" s="63"/>
      <c r="AA239" s="63"/>
      <c r="AB239" s="63"/>
    </row>
    <row r="240" spans="3:28" ht="12.75">
      <c r="C240" s="23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63"/>
      <c r="V240" s="63"/>
      <c r="W240" s="63"/>
      <c r="X240" s="63"/>
      <c r="Y240" s="37"/>
      <c r="Z240" s="63"/>
      <c r="AA240" s="63"/>
      <c r="AB240" s="63"/>
    </row>
    <row r="241" spans="3:28" ht="12.75">
      <c r="C241" s="23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63"/>
      <c r="V241" s="63"/>
      <c r="W241" s="63"/>
      <c r="X241" s="63"/>
      <c r="Y241" s="37"/>
      <c r="Z241" s="63"/>
      <c r="AA241" s="63"/>
      <c r="AB241" s="63"/>
    </row>
    <row r="242" spans="3:28" ht="12.75">
      <c r="C242" s="23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63"/>
      <c r="V242" s="63"/>
      <c r="W242" s="63"/>
      <c r="X242" s="63"/>
      <c r="Y242" s="37"/>
      <c r="Z242" s="63"/>
      <c r="AA242" s="63"/>
      <c r="AB242" s="63"/>
    </row>
    <row r="243" spans="3:28" ht="12.75">
      <c r="C243" s="23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63"/>
      <c r="V243" s="63"/>
      <c r="W243" s="63"/>
      <c r="X243" s="63"/>
      <c r="Y243" s="37"/>
      <c r="Z243" s="63"/>
      <c r="AA243" s="63"/>
      <c r="AB243" s="63"/>
    </row>
    <row r="244" spans="3:28" ht="12.75">
      <c r="C244" s="23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63"/>
      <c r="V244" s="63"/>
      <c r="W244" s="63"/>
      <c r="X244" s="63"/>
      <c r="Y244" s="37"/>
      <c r="Z244" s="63"/>
      <c r="AA244" s="63"/>
      <c r="AB244" s="63"/>
    </row>
    <row r="245" spans="3:28" ht="12.75">
      <c r="C245" s="23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63"/>
      <c r="V245" s="63"/>
      <c r="W245" s="63"/>
      <c r="X245" s="63"/>
      <c r="Y245" s="37"/>
      <c r="Z245" s="63"/>
      <c r="AA245" s="63"/>
      <c r="AB245" s="63"/>
    </row>
    <row r="246" spans="3:28" ht="12.75">
      <c r="C246" s="23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63"/>
      <c r="V246" s="63"/>
      <c r="W246" s="63"/>
      <c r="X246" s="63"/>
      <c r="Y246" s="37"/>
      <c r="Z246" s="63"/>
      <c r="AA246" s="63"/>
      <c r="AB246" s="63"/>
    </row>
    <row r="247" spans="3:28" ht="12.75">
      <c r="C247" s="23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63"/>
      <c r="V247" s="63"/>
      <c r="W247" s="63"/>
      <c r="X247" s="63"/>
      <c r="Y247" s="37"/>
      <c r="Z247" s="63"/>
      <c r="AA247" s="63"/>
      <c r="AB247" s="63"/>
    </row>
    <row r="248" spans="3:28" ht="12.75">
      <c r="C248" s="23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63"/>
      <c r="V248" s="63"/>
      <c r="W248" s="63"/>
      <c r="X248" s="63"/>
      <c r="Y248" s="37"/>
      <c r="Z248" s="63"/>
      <c r="AA248" s="63"/>
      <c r="AB248" s="63"/>
    </row>
    <row r="249" spans="3:28" ht="12.75">
      <c r="C249" s="23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63"/>
      <c r="V249" s="63"/>
      <c r="W249" s="63"/>
      <c r="X249" s="63"/>
      <c r="Y249" s="37"/>
      <c r="Z249" s="63"/>
      <c r="AA249" s="63"/>
      <c r="AB249" s="63"/>
    </row>
    <row r="250" spans="3:28" ht="12.75">
      <c r="C250" s="23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63"/>
      <c r="V250" s="63"/>
      <c r="W250" s="63"/>
      <c r="X250" s="63"/>
      <c r="Y250" s="37"/>
      <c r="Z250" s="63"/>
      <c r="AA250" s="63"/>
      <c r="AB250" s="63"/>
    </row>
    <row r="251" spans="3:28" ht="12.75">
      <c r="C251" s="23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63"/>
      <c r="V251" s="63"/>
      <c r="W251" s="63"/>
      <c r="X251" s="63"/>
      <c r="Y251" s="37"/>
      <c r="Z251" s="63"/>
      <c r="AA251" s="63"/>
      <c r="AB251" s="63"/>
    </row>
    <row r="252" spans="3:28" ht="12.75">
      <c r="C252" s="23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63"/>
      <c r="V252" s="63"/>
      <c r="W252" s="63"/>
      <c r="X252" s="63"/>
      <c r="Y252" s="37"/>
      <c r="Z252" s="63"/>
      <c r="AA252" s="63"/>
      <c r="AB252" s="63"/>
    </row>
    <row r="253" spans="3:28" ht="12.75">
      <c r="C253" s="23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63"/>
      <c r="V253" s="63"/>
      <c r="W253" s="63"/>
      <c r="X253" s="63"/>
      <c r="Y253" s="37"/>
      <c r="Z253" s="63"/>
      <c r="AA253" s="63"/>
      <c r="AB253" s="63"/>
    </row>
    <row r="254" spans="3:28" ht="12.75">
      <c r="C254" s="2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63"/>
      <c r="V254" s="63"/>
      <c r="W254" s="63"/>
      <c r="X254" s="63"/>
      <c r="Y254" s="37"/>
      <c r="Z254" s="63"/>
      <c r="AA254" s="63"/>
      <c r="AB254" s="63"/>
    </row>
    <row r="255" spans="3:28" ht="12.75">
      <c r="C255" s="2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63"/>
      <c r="V255" s="63"/>
      <c r="W255" s="63"/>
      <c r="X255" s="63"/>
      <c r="Y255" s="37"/>
      <c r="Z255" s="63"/>
      <c r="AA255" s="63"/>
      <c r="AB255" s="63"/>
    </row>
    <row r="256" spans="3:28" ht="12.75">
      <c r="C256" s="2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63"/>
      <c r="V256" s="63"/>
      <c r="W256" s="63"/>
      <c r="X256" s="63"/>
      <c r="Y256" s="37"/>
      <c r="Z256" s="63"/>
      <c r="AA256" s="63"/>
      <c r="AB256" s="63"/>
    </row>
    <row r="257" spans="3:28" ht="12.75">
      <c r="C257" s="2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63"/>
      <c r="V257" s="63"/>
      <c r="W257" s="63"/>
      <c r="X257" s="63"/>
      <c r="Y257" s="37"/>
      <c r="Z257" s="63"/>
      <c r="AA257" s="63"/>
      <c r="AB257" s="63"/>
    </row>
    <row r="258" spans="3:28" ht="12.75">
      <c r="C258" s="2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63"/>
      <c r="V258" s="63"/>
      <c r="W258" s="63"/>
      <c r="X258" s="63"/>
      <c r="Y258" s="37"/>
      <c r="Z258" s="63"/>
      <c r="AA258" s="63"/>
      <c r="AB258" s="63"/>
    </row>
    <row r="259" spans="3:28" ht="12.75">
      <c r="C259" s="2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63"/>
      <c r="V259" s="63"/>
      <c r="W259" s="63"/>
      <c r="X259" s="63"/>
      <c r="Y259" s="37"/>
      <c r="Z259" s="63"/>
      <c r="AA259" s="63"/>
      <c r="AB259" s="63"/>
    </row>
    <row r="260" spans="3:28" ht="12.75">
      <c r="C260" s="2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63"/>
      <c r="V260" s="63"/>
      <c r="W260" s="63"/>
      <c r="X260" s="63"/>
      <c r="Y260" s="37"/>
      <c r="Z260" s="63"/>
      <c r="AA260" s="63"/>
      <c r="AB260" s="63"/>
    </row>
    <row r="261" spans="3:28" ht="12.75">
      <c r="C261" s="2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63"/>
      <c r="V261" s="63"/>
      <c r="W261" s="63"/>
      <c r="X261" s="63"/>
      <c r="Y261" s="37"/>
      <c r="Z261" s="63"/>
      <c r="AA261" s="63"/>
      <c r="AB261" s="63"/>
    </row>
    <row r="262" spans="3:28" ht="12.75">
      <c r="C262" s="2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63"/>
      <c r="V262" s="63"/>
      <c r="W262" s="63"/>
      <c r="X262" s="63"/>
      <c r="Y262" s="37"/>
      <c r="Z262" s="63"/>
      <c r="AA262" s="63"/>
      <c r="AB262" s="63"/>
    </row>
    <row r="263" spans="3:28" ht="12.75">
      <c r="C263" s="2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63"/>
      <c r="V263" s="63"/>
      <c r="W263" s="63"/>
      <c r="X263" s="63"/>
      <c r="Y263" s="37"/>
      <c r="Z263" s="63"/>
      <c r="AA263" s="63"/>
      <c r="AB263" s="63"/>
    </row>
    <row r="264" spans="3:28" ht="12.75">
      <c r="C264" s="2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63"/>
      <c r="V264" s="63"/>
      <c r="W264" s="63"/>
      <c r="X264" s="63"/>
      <c r="Y264" s="37"/>
      <c r="Z264" s="63"/>
      <c r="AA264" s="63"/>
      <c r="AB264" s="63"/>
    </row>
    <row r="265" spans="3:28" ht="12.75">
      <c r="C265" s="2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63"/>
      <c r="V265" s="63"/>
      <c r="W265" s="63"/>
      <c r="X265" s="63"/>
      <c r="Y265" s="37"/>
      <c r="Z265" s="63"/>
      <c r="AA265" s="63"/>
      <c r="AB265" s="63"/>
    </row>
    <row r="266" spans="3:28" ht="12.75">
      <c r="C266" s="2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63"/>
      <c r="V266" s="63"/>
      <c r="W266" s="63"/>
      <c r="X266" s="63"/>
      <c r="Y266" s="37"/>
      <c r="Z266" s="63"/>
      <c r="AA266" s="63"/>
      <c r="AB266" s="63"/>
    </row>
    <row r="267" spans="3:28" ht="12.75">
      <c r="C267" s="2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63"/>
      <c r="V267" s="63"/>
      <c r="W267" s="63"/>
      <c r="X267" s="63"/>
      <c r="Y267" s="37"/>
      <c r="Z267" s="63"/>
      <c r="AA267" s="63"/>
      <c r="AB267" s="63"/>
    </row>
    <row r="268" spans="3:28" ht="12.75">
      <c r="C268" s="2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63"/>
      <c r="V268" s="63"/>
      <c r="W268" s="63"/>
      <c r="X268" s="63"/>
      <c r="Y268" s="37"/>
      <c r="Z268" s="63"/>
      <c r="AA268" s="63"/>
      <c r="AB268" s="63"/>
    </row>
    <row r="269" spans="3:28" ht="12.75">
      <c r="C269" s="2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63"/>
      <c r="V269" s="63"/>
      <c r="W269" s="63"/>
      <c r="X269" s="63"/>
      <c r="Y269" s="37"/>
      <c r="Z269" s="63"/>
      <c r="AA269" s="63"/>
      <c r="AB269" s="63"/>
    </row>
    <row r="270" spans="3:28" ht="12.75">
      <c r="C270" s="2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63"/>
      <c r="V270" s="63"/>
      <c r="W270" s="63"/>
      <c r="X270" s="63"/>
      <c r="Y270" s="37"/>
      <c r="Z270" s="63"/>
      <c r="AA270" s="63"/>
      <c r="AB270" s="63"/>
    </row>
    <row r="271" spans="3:28" ht="12.75">
      <c r="C271" s="2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63"/>
      <c r="V271" s="63"/>
      <c r="W271" s="63"/>
      <c r="X271" s="63"/>
      <c r="Y271" s="37"/>
      <c r="Z271" s="63"/>
      <c r="AA271" s="63"/>
      <c r="AB271" s="63"/>
    </row>
    <row r="272" spans="3:28" ht="12.75">
      <c r="C272" s="2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63"/>
      <c r="V272" s="63"/>
      <c r="W272" s="63"/>
      <c r="X272" s="63"/>
      <c r="Y272" s="37"/>
      <c r="Z272" s="63"/>
      <c r="AA272" s="63"/>
      <c r="AB272" s="63"/>
    </row>
    <row r="273" spans="3:28" ht="12.75">
      <c r="C273" s="2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63"/>
      <c r="V273" s="63"/>
      <c r="W273" s="63"/>
      <c r="X273" s="63"/>
      <c r="Y273" s="37"/>
      <c r="Z273" s="63"/>
      <c r="AA273" s="63"/>
      <c r="AB273" s="63"/>
    </row>
    <row r="274" spans="3:28" ht="12.75">
      <c r="C274" s="2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63"/>
      <c r="V274" s="63"/>
      <c r="W274" s="63"/>
      <c r="X274" s="63"/>
      <c r="Y274" s="37"/>
      <c r="Z274" s="63"/>
      <c r="AA274" s="63"/>
      <c r="AB274" s="63"/>
    </row>
    <row r="275" spans="3:28" ht="12.75">
      <c r="C275" s="2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63"/>
      <c r="V275" s="63"/>
      <c r="W275" s="63"/>
      <c r="X275" s="63"/>
      <c r="Y275" s="37"/>
      <c r="Z275" s="63"/>
      <c r="AA275" s="63"/>
      <c r="AB275" s="63"/>
    </row>
    <row r="276" spans="3:28" ht="12.75">
      <c r="C276" s="2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63"/>
      <c r="V276" s="63"/>
      <c r="W276" s="63"/>
      <c r="X276" s="63"/>
      <c r="Y276" s="37"/>
      <c r="Z276" s="63"/>
      <c r="AA276" s="63"/>
      <c r="AB276" s="63"/>
    </row>
    <row r="277" spans="3:28" ht="12.75">
      <c r="C277" s="2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63"/>
      <c r="V277" s="63"/>
      <c r="W277" s="63"/>
      <c r="X277" s="63"/>
      <c r="Y277" s="37"/>
      <c r="Z277" s="63"/>
      <c r="AA277" s="63"/>
      <c r="AB277" s="63"/>
    </row>
    <row r="278" spans="3:28" ht="12.75">
      <c r="C278" s="2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63"/>
      <c r="V278" s="63"/>
      <c r="W278" s="63"/>
      <c r="X278" s="63"/>
      <c r="Y278" s="37"/>
      <c r="Z278" s="63"/>
      <c r="AA278" s="63"/>
      <c r="AB278" s="63"/>
    </row>
    <row r="279" spans="3:28" ht="12.75">
      <c r="C279" s="2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63"/>
      <c r="V279" s="63"/>
      <c r="W279" s="63"/>
      <c r="X279" s="63"/>
      <c r="Y279" s="37"/>
      <c r="Z279" s="63"/>
      <c r="AA279" s="63"/>
      <c r="AB279" s="63"/>
    </row>
    <row r="280" spans="3:28" ht="12.75">
      <c r="C280" s="2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63"/>
      <c r="V280" s="63"/>
      <c r="W280" s="63"/>
      <c r="X280" s="63"/>
      <c r="Y280" s="37"/>
      <c r="Z280" s="63"/>
      <c r="AA280" s="63"/>
      <c r="AB280" s="63"/>
    </row>
    <row r="281" spans="3:28" ht="12.75">
      <c r="C281" s="2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63"/>
      <c r="V281" s="63"/>
      <c r="W281" s="63"/>
      <c r="X281" s="63"/>
      <c r="Y281" s="37"/>
      <c r="Z281" s="63"/>
      <c r="AA281" s="63"/>
      <c r="AB281" s="63"/>
    </row>
    <row r="282" spans="3:28" ht="12.75">
      <c r="C282" s="2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63"/>
      <c r="V282" s="63"/>
      <c r="W282" s="63"/>
      <c r="X282" s="63"/>
      <c r="Y282" s="37"/>
      <c r="Z282" s="63"/>
      <c r="AA282" s="63"/>
      <c r="AB282" s="63"/>
    </row>
    <row r="283" spans="3:28" ht="12.75">
      <c r="C283" s="2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63"/>
      <c r="V283" s="63"/>
      <c r="W283" s="63"/>
      <c r="X283" s="63"/>
      <c r="Y283" s="37"/>
      <c r="Z283" s="63"/>
      <c r="AA283" s="63"/>
      <c r="AB283" s="63"/>
    </row>
    <row r="284" spans="3:28" ht="12.75">
      <c r="C284" s="2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63"/>
      <c r="V284" s="63"/>
      <c r="W284" s="63"/>
      <c r="X284" s="63"/>
      <c r="Y284" s="37"/>
      <c r="Z284" s="63"/>
      <c r="AA284" s="63"/>
      <c r="AB284" s="63"/>
    </row>
    <row r="285" spans="3:28" ht="12.75">
      <c r="C285" s="2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63"/>
      <c r="V285" s="63"/>
      <c r="W285" s="63"/>
      <c r="X285" s="63"/>
      <c r="Y285" s="37"/>
      <c r="Z285" s="63"/>
      <c r="AA285" s="63"/>
      <c r="AB285" s="63"/>
    </row>
    <row r="286" spans="3:28" ht="12.75">
      <c r="C286" s="2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63"/>
      <c r="V286" s="63"/>
      <c r="W286" s="63"/>
      <c r="X286" s="63"/>
      <c r="Y286" s="37"/>
      <c r="Z286" s="63"/>
      <c r="AA286" s="63"/>
      <c r="AB286" s="63"/>
    </row>
    <row r="287" spans="3:28" ht="12.75">
      <c r="C287" s="2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63"/>
      <c r="V287" s="63"/>
      <c r="W287" s="63"/>
      <c r="X287" s="63"/>
      <c r="Y287" s="37"/>
      <c r="Z287" s="63"/>
      <c r="AA287" s="63"/>
      <c r="AB287" s="63"/>
    </row>
    <row r="288" spans="3:28" ht="12.75">
      <c r="C288" s="2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63"/>
      <c r="V288" s="63"/>
      <c r="W288" s="63"/>
      <c r="X288" s="63"/>
      <c r="Y288" s="37"/>
      <c r="Z288" s="63"/>
      <c r="AA288" s="63"/>
      <c r="AB288" s="63"/>
    </row>
    <row r="289" spans="3:28" ht="12.75">
      <c r="C289" s="2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63"/>
      <c r="V289" s="63"/>
      <c r="W289" s="63"/>
      <c r="X289" s="63"/>
      <c r="Y289" s="37"/>
      <c r="Z289" s="63"/>
      <c r="AA289" s="63"/>
      <c r="AB289" s="63"/>
    </row>
    <row r="290" spans="3:28" ht="12.75">
      <c r="C290" s="2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63"/>
      <c r="V290" s="63"/>
      <c r="W290" s="63"/>
      <c r="X290" s="63"/>
      <c r="Y290" s="37"/>
      <c r="Z290" s="63"/>
      <c r="AA290" s="63"/>
      <c r="AB290" s="63"/>
    </row>
    <row r="291" spans="3:28" ht="12.75">
      <c r="C291" s="2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63"/>
      <c r="V291" s="63"/>
      <c r="W291" s="63"/>
      <c r="X291" s="63"/>
      <c r="Y291" s="37"/>
      <c r="Z291" s="63"/>
      <c r="AA291" s="63"/>
      <c r="AB291" s="63"/>
    </row>
    <row r="292" spans="3:28" ht="12.75">
      <c r="C292" s="2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63"/>
      <c r="V292" s="63"/>
      <c r="W292" s="63"/>
      <c r="X292" s="63"/>
      <c r="Y292" s="37"/>
      <c r="Z292" s="63"/>
      <c r="AA292" s="63"/>
      <c r="AB292" s="63"/>
    </row>
    <row r="293" spans="3:28" ht="12.75">
      <c r="C293" s="2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63"/>
      <c r="V293" s="63"/>
      <c r="W293" s="63"/>
      <c r="X293" s="63"/>
      <c r="Y293" s="37"/>
      <c r="Z293" s="63"/>
      <c r="AA293" s="63"/>
      <c r="AB293" s="63"/>
    </row>
    <row r="294" spans="3:28" ht="12.75">
      <c r="C294" s="2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63"/>
      <c r="V294" s="63"/>
      <c r="W294" s="63"/>
      <c r="X294" s="63"/>
      <c r="Y294" s="37"/>
      <c r="Z294" s="63"/>
      <c r="AA294" s="63"/>
      <c r="AB294" s="63"/>
    </row>
    <row r="295" spans="3:28" ht="12.75">
      <c r="C295" s="2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63"/>
      <c r="V295" s="63"/>
      <c r="W295" s="63"/>
      <c r="X295" s="63"/>
      <c r="Y295" s="37"/>
      <c r="Z295" s="63"/>
      <c r="AA295" s="63"/>
      <c r="AB295" s="63"/>
    </row>
    <row r="296" spans="3:28" ht="12.75">
      <c r="C296" s="2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63"/>
      <c r="V296" s="63"/>
      <c r="W296" s="63"/>
      <c r="X296" s="63"/>
      <c r="Y296" s="37"/>
      <c r="Z296" s="63"/>
      <c r="AA296" s="63"/>
      <c r="AB296" s="63"/>
    </row>
    <row r="297" spans="3:28" ht="12.75">
      <c r="C297" s="2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63"/>
      <c r="V297" s="63"/>
      <c r="W297" s="63"/>
      <c r="X297" s="63"/>
      <c r="Y297" s="37"/>
      <c r="Z297" s="63"/>
      <c r="AA297" s="63"/>
      <c r="AB297" s="63"/>
    </row>
    <row r="298" spans="3:28" ht="12.75">
      <c r="C298" s="2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63"/>
      <c r="V298" s="63"/>
      <c r="W298" s="63"/>
      <c r="X298" s="63"/>
      <c r="Y298" s="37"/>
      <c r="Z298" s="63"/>
      <c r="AA298" s="63"/>
      <c r="AB298" s="63"/>
    </row>
    <row r="299" spans="3:28" ht="12.75">
      <c r="C299" s="2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63"/>
      <c r="V299" s="63"/>
      <c r="W299" s="63"/>
      <c r="X299" s="63"/>
      <c r="Y299" s="37"/>
      <c r="Z299" s="63"/>
      <c r="AA299" s="63"/>
      <c r="AB299" s="63"/>
    </row>
    <row r="300" spans="3:28" ht="12.75">
      <c r="C300" s="2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63"/>
      <c r="V300" s="63"/>
      <c r="W300" s="63"/>
      <c r="X300" s="63"/>
      <c r="Y300" s="37"/>
      <c r="Z300" s="63"/>
      <c r="AA300" s="63"/>
      <c r="AB300" s="63"/>
    </row>
    <row r="301" spans="3:28" ht="12.75">
      <c r="C301" s="2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63"/>
      <c r="V301" s="63"/>
      <c r="W301" s="63"/>
      <c r="X301" s="63"/>
      <c r="Y301" s="37"/>
      <c r="Z301" s="63"/>
      <c r="AA301" s="63"/>
      <c r="AB301" s="63"/>
    </row>
    <row r="302" spans="3:28" ht="12.75">
      <c r="C302" s="2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63"/>
      <c r="V302" s="63"/>
      <c r="W302" s="63"/>
      <c r="X302" s="63"/>
      <c r="Y302" s="37"/>
      <c r="Z302" s="63"/>
      <c r="AA302" s="63"/>
      <c r="AB302" s="63"/>
    </row>
    <row r="303" spans="3:28" ht="12.75">
      <c r="C303" s="2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63"/>
      <c r="V303" s="63"/>
      <c r="W303" s="63"/>
      <c r="X303" s="63"/>
      <c r="Y303" s="37"/>
      <c r="Z303" s="63"/>
      <c r="AA303" s="63"/>
      <c r="AB303" s="63"/>
    </row>
    <row r="304" spans="3:28" ht="12.75">
      <c r="C304" s="2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63"/>
      <c r="V304" s="63"/>
      <c r="W304" s="63"/>
      <c r="X304" s="63"/>
      <c r="Y304" s="37"/>
      <c r="Z304" s="63"/>
      <c r="AA304" s="63"/>
      <c r="AB304" s="63"/>
    </row>
    <row r="305" spans="3:28" ht="12.75">
      <c r="C305" s="2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63"/>
      <c r="V305" s="63"/>
      <c r="W305" s="63"/>
      <c r="X305" s="63"/>
      <c r="Y305" s="37"/>
      <c r="Z305" s="63"/>
      <c r="AA305" s="63"/>
      <c r="AB305" s="63"/>
    </row>
    <row r="306" spans="3:28" ht="12.75">
      <c r="C306" s="2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63"/>
      <c r="V306" s="63"/>
      <c r="W306" s="63"/>
      <c r="X306" s="63"/>
      <c r="Y306" s="37"/>
      <c r="Z306" s="63"/>
      <c r="AA306" s="63"/>
      <c r="AB306" s="63"/>
    </row>
    <row r="307" spans="3:28" ht="12.75">
      <c r="C307" s="2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63"/>
      <c r="V307" s="63"/>
      <c r="W307" s="63"/>
      <c r="X307" s="63"/>
      <c r="Y307" s="37"/>
      <c r="Z307" s="63"/>
      <c r="AA307" s="63"/>
      <c r="AB307" s="63"/>
    </row>
    <row r="308" spans="3:28" ht="12.75">
      <c r="C308" s="2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63"/>
      <c r="V308" s="63"/>
      <c r="W308" s="63"/>
      <c r="X308" s="63"/>
      <c r="Y308" s="37"/>
      <c r="Z308" s="63"/>
      <c r="AA308" s="63"/>
      <c r="AB308" s="63"/>
    </row>
    <row r="309" spans="3:28" ht="12.75">
      <c r="C309" s="2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63"/>
      <c r="V309" s="63"/>
      <c r="W309" s="63"/>
      <c r="X309" s="63"/>
      <c r="Y309" s="37"/>
      <c r="Z309" s="63"/>
      <c r="AA309" s="63"/>
      <c r="AB309" s="63"/>
    </row>
    <row r="310" spans="3:28" ht="12.75">
      <c r="C310" s="2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63"/>
      <c r="V310" s="63"/>
      <c r="W310" s="63"/>
      <c r="X310" s="63"/>
      <c r="Y310" s="37"/>
      <c r="Z310" s="63"/>
      <c r="AA310" s="63"/>
      <c r="AB310" s="63"/>
    </row>
    <row r="311" spans="3:28" ht="12.75">
      <c r="C311" s="2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63"/>
      <c r="V311" s="63"/>
      <c r="W311" s="63"/>
      <c r="X311" s="63"/>
      <c r="Y311" s="37"/>
      <c r="Z311" s="63"/>
      <c r="AA311" s="63"/>
      <c r="AB311" s="63"/>
    </row>
    <row r="312" spans="3:28" ht="12.75">
      <c r="C312" s="2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63"/>
      <c r="V312" s="63"/>
      <c r="W312" s="63"/>
      <c r="X312" s="63"/>
      <c r="Y312" s="37"/>
      <c r="Z312" s="63"/>
      <c r="AA312" s="63"/>
      <c r="AB312" s="63"/>
    </row>
    <row r="313" spans="3:28" ht="12.75">
      <c r="C313" s="2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63"/>
      <c r="V313" s="63"/>
      <c r="W313" s="63"/>
      <c r="X313" s="63"/>
      <c r="Y313" s="37"/>
      <c r="Z313" s="63"/>
      <c r="AA313" s="63"/>
      <c r="AB313" s="63"/>
    </row>
    <row r="314" spans="3:28" ht="12.75">
      <c r="C314" s="2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63"/>
      <c r="V314" s="63"/>
      <c r="W314" s="63"/>
      <c r="X314" s="63"/>
      <c r="Y314" s="37"/>
      <c r="Z314" s="63"/>
      <c r="AA314" s="63"/>
      <c r="AB314" s="63"/>
    </row>
    <row r="315" spans="3:28" ht="12.75">
      <c r="C315" s="2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63"/>
      <c r="V315" s="63"/>
      <c r="W315" s="63"/>
      <c r="X315" s="63"/>
      <c r="Y315" s="37"/>
      <c r="Z315" s="63"/>
      <c r="AA315" s="63"/>
      <c r="AB315" s="63"/>
    </row>
    <row r="316" spans="3:28" ht="12.75">
      <c r="C316" s="2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63"/>
      <c r="V316" s="63"/>
      <c r="W316" s="63"/>
      <c r="X316" s="63"/>
      <c r="Y316" s="37"/>
      <c r="Z316" s="63"/>
      <c r="AA316" s="63"/>
      <c r="AB316" s="63"/>
    </row>
    <row r="317" spans="3:28" ht="12.75">
      <c r="C317" s="2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63"/>
      <c r="V317" s="63"/>
      <c r="W317" s="63"/>
      <c r="X317" s="63"/>
      <c r="Y317" s="37"/>
      <c r="Z317" s="63"/>
      <c r="AA317" s="63"/>
      <c r="AB317" s="63"/>
    </row>
    <row r="318" spans="3:28" ht="12.75">
      <c r="C318" s="2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63"/>
      <c r="V318" s="63"/>
      <c r="W318" s="63"/>
      <c r="X318" s="63"/>
      <c r="Y318" s="37"/>
      <c r="Z318" s="63"/>
      <c r="AA318" s="63"/>
      <c r="AB318" s="63"/>
    </row>
    <row r="319" spans="3:28" ht="12.75">
      <c r="C319" s="2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63"/>
      <c r="V319" s="63"/>
      <c r="W319" s="63"/>
      <c r="X319" s="63"/>
      <c r="Y319" s="37"/>
      <c r="Z319" s="63"/>
      <c r="AA319" s="63"/>
      <c r="AB319" s="63"/>
    </row>
    <row r="320" spans="3:28" ht="12.75">
      <c r="C320" s="2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63"/>
      <c r="V320" s="63"/>
      <c r="W320" s="63"/>
      <c r="X320" s="63"/>
      <c r="Y320" s="37"/>
      <c r="Z320" s="63"/>
      <c r="AA320" s="63"/>
      <c r="AB320" s="63"/>
    </row>
    <row r="321" spans="3:28" ht="12.75">
      <c r="C321" s="2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63"/>
      <c r="V321" s="63"/>
      <c r="W321" s="63"/>
      <c r="X321" s="63"/>
      <c r="Y321" s="37"/>
      <c r="Z321" s="63"/>
      <c r="AA321" s="63"/>
      <c r="AB321" s="63"/>
    </row>
    <row r="322" spans="3:28" ht="12.75">
      <c r="C322" s="2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63"/>
      <c r="V322" s="63"/>
      <c r="W322" s="63"/>
      <c r="X322" s="63"/>
      <c r="Y322" s="37"/>
      <c r="Z322" s="63"/>
      <c r="AA322" s="63"/>
      <c r="AB322" s="63"/>
    </row>
    <row r="323" spans="3:28" ht="12.75">
      <c r="C323" s="2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63"/>
      <c r="V323" s="63"/>
      <c r="W323" s="63"/>
      <c r="X323" s="63"/>
      <c r="Y323" s="37"/>
      <c r="Z323" s="63"/>
      <c r="AA323" s="63"/>
      <c r="AB323" s="63"/>
    </row>
    <row r="324" spans="3:28" ht="12.75">
      <c r="C324" s="2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63"/>
      <c r="V324" s="63"/>
      <c r="W324" s="63"/>
      <c r="X324" s="63"/>
      <c r="Y324" s="37"/>
      <c r="Z324" s="63"/>
      <c r="AA324" s="63"/>
      <c r="AB324" s="63"/>
    </row>
    <row r="325" spans="3:28" ht="12.75">
      <c r="C325" s="2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63"/>
      <c r="V325" s="63"/>
      <c r="W325" s="63"/>
      <c r="X325" s="63"/>
      <c r="Y325" s="37"/>
      <c r="Z325" s="63"/>
      <c r="AA325" s="63"/>
      <c r="AB325" s="63"/>
    </row>
    <row r="326" spans="3:28" ht="12.75">
      <c r="C326" s="2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63"/>
      <c r="V326" s="63"/>
      <c r="W326" s="63"/>
      <c r="X326" s="63"/>
      <c r="Y326" s="37"/>
      <c r="Z326" s="63"/>
      <c r="AA326" s="63"/>
      <c r="AB326" s="63"/>
    </row>
    <row r="327" spans="3:28" ht="12.75">
      <c r="C327" s="2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63"/>
      <c r="V327" s="63"/>
      <c r="W327" s="63"/>
      <c r="X327" s="63"/>
      <c r="Y327" s="37"/>
      <c r="Z327" s="63"/>
      <c r="AA327" s="63"/>
      <c r="AB327" s="63"/>
    </row>
    <row r="328" spans="3:28" ht="12.75">
      <c r="C328" s="2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63"/>
      <c r="V328" s="63"/>
      <c r="W328" s="63"/>
      <c r="X328" s="63"/>
      <c r="Y328" s="37"/>
      <c r="Z328" s="63"/>
      <c r="AA328" s="63"/>
      <c r="AB328" s="63"/>
    </row>
    <row r="329" spans="3:28" ht="12.75">
      <c r="C329" s="2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63"/>
      <c r="V329" s="63"/>
      <c r="W329" s="63"/>
      <c r="X329" s="63"/>
      <c r="Y329" s="37"/>
      <c r="Z329" s="63"/>
      <c r="AA329" s="63"/>
      <c r="AB329" s="63"/>
    </row>
    <row r="330" spans="3:28" ht="12.75">
      <c r="C330" s="2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63"/>
      <c r="V330" s="63"/>
      <c r="W330" s="63"/>
      <c r="X330" s="63"/>
      <c r="Y330" s="37"/>
      <c r="Z330" s="63"/>
      <c r="AA330" s="63"/>
      <c r="AB330" s="63"/>
    </row>
    <row r="331" spans="3:28" ht="12.75">
      <c r="C331" s="2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63"/>
      <c r="V331" s="63"/>
      <c r="W331" s="63"/>
      <c r="X331" s="63"/>
      <c r="Y331" s="37"/>
      <c r="Z331" s="63"/>
      <c r="AA331" s="63"/>
      <c r="AB331" s="63"/>
    </row>
    <row r="332" spans="3:28" ht="12.75">
      <c r="C332" s="2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63"/>
      <c r="V332" s="63"/>
      <c r="W332" s="63"/>
      <c r="X332" s="63"/>
      <c r="Y332" s="37"/>
      <c r="Z332" s="63"/>
      <c r="AA332" s="63"/>
      <c r="AB332" s="63"/>
    </row>
    <row r="333" spans="3:28" ht="12.75">
      <c r="C333" s="2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63"/>
      <c r="V333" s="63"/>
      <c r="W333" s="63"/>
      <c r="X333" s="63"/>
      <c r="Y333" s="37"/>
      <c r="Z333" s="63"/>
      <c r="AA333" s="63"/>
      <c r="AB333" s="63"/>
    </row>
    <row r="334" spans="3:28" ht="12.75">
      <c r="C334" s="2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63"/>
      <c r="V334" s="63"/>
      <c r="W334" s="63"/>
      <c r="X334" s="63"/>
      <c r="Y334" s="37"/>
      <c r="Z334" s="63"/>
      <c r="AA334" s="63"/>
      <c r="AB334" s="63"/>
    </row>
    <row r="335" spans="3:28" ht="12.75">
      <c r="C335" s="2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63"/>
      <c r="V335" s="63"/>
      <c r="W335" s="63"/>
      <c r="X335" s="63"/>
      <c r="Y335" s="37"/>
      <c r="Z335" s="63"/>
      <c r="AA335" s="63"/>
      <c r="AB335" s="63"/>
    </row>
    <row r="336" spans="3:28" ht="12.75">
      <c r="C336" s="2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63"/>
      <c r="V336" s="63"/>
      <c r="W336" s="63"/>
      <c r="X336" s="63"/>
      <c r="Y336" s="37"/>
      <c r="Z336" s="63"/>
      <c r="AA336" s="63"/>
      <c r="AB336" s="63"/>
    </row>
    <row r="337" spans="3:28" ht="12.75">
      <c r="C337" s="2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63"/>
      <c r="V337" s="63"/>
      <c r="W337" s="63"/>
      <c r="X337" s="63"/>
      <c r="Y337" s="37"/>
      <c r="Z337" s="63"/>
      <c r="AA337" s="63"/>
      <c r="AB337" s="63"/>
    </row>
    <row r="338" spans="3:28" ht="12.75">
      <c r="C338" s="2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63"/>
      <c r="V338" s="63"/>
      <c r="W338" s="63"/>
      <c r="X338" s="63"/>
      <c r="Y338" s="37"/>
      <c r="Z338" s="63"/>
      <c r="AA338" s="63"/>
      <c r="AB338" s="63"/>
    </row>
    <row r="339" spans="3:28" ht="12.75">
      <c r="C339" s="2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63"/>
      <c r="V339" s="63"/>
      <c r="W339" s="63"/>
      <c r="X339" s="63"/>
      <c r="Y339" s="37"/>
      <c r="Z339" s="63"/>
      <c r="AA339" s="63"/>
      <c r="AB339" s="63"/>
    </row>
    <row r="340" spans="3:28" ht="12.75">
      <c r="C340" s="2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63"/>
      <c r="V340" s="63"/>
      <c r="W340" s="63"/>
      <c r="X340" s="63"/>
      <c r="Y340" s="37"/>
      <c r="Z340" s="63"/>
      <c r="AA340" s="63"/>
      <c r="AB340" s="63"/>
    </row>
    <row r="341" spans="3:28" ht="12.75">
      <c r="C341" s="2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63"/>
      <c r="V341" s="63"/>
      <c r="W341" s="63"/>
      <c r="X341" s="63"/>
      <c r="Y341" s="37"/>
      <c r="Z341" s="63"/>
      <c r="AA341" s="63"/>
      <c r="AB341" s="63"/>
    </row>
    <row r="342" spans="3:28" ht="12.75">
      <c r="C342" s="2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63"/>
      <c r="V342" s="63"/>
      <c r="W342" s="63"/>
      <c r="X342" s="63"/>
      <c r="Y342" s="37"/>
      <c r="Z342" s="63"/>
      <c r="AA342" s="63"/>
      <c r="AB342" s="63"/>
    </row>
    <row r="343" spans="3:28" ht="12.75">
      <c r="C343" s="2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63"/>
      <c r="V343" s="63"/>
      <c r="W343" s="63"/>
      <c r="X343" s="63"/>
      <c r="Y343" s="37"/>
      <c r="Z343" s="63"/>
      <c r="AA343" s="63"/>
      <c r="AB343" s="63"/>
    </row>
    <row r="344" spans="3:28" ht="12.75">
      <c r="C344" s="2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63"/>
      <c r="V344" s="63"/>
      <c r="W344" s="63"/>
      <c r="X344" s="63"/>
      <c r="Y344" s="37"/>
      <c r="Z344" s="63"/>
      <c r="AA344" s="63"/>
      <c r="AB344" s="63"/>
    </row>
    <row r="345" spans="3:28" ht="12.75">
      <c r="C345" s="2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63"/>
      <c r="V345" s="63"/>
      <c r="W345" s="63"/>
      <c r="X345" s="63"/>
      <c r="Y345" s="37"/>
      <c r="Z345" s="63"/>
      <c r="AA345" s="63"/>
      <c r="AB345" s="63"/>
    </row>
    <row r="346" spans="3:28" ht="12.75">
      <c r="C346" s="2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63"/>
      <c r="V346" s="63"/>
      <c r="W346" s="63"/>
      <c r="X346" s="63"/>
      <c r="Y346" s="37"/>
      <c r="Z346" s="63"/>
      <c r="AA346" s="63"/>
      <c r="AB346" s="63"/>
    </row>
    <row r="347" spans="3:28" ht="12.75">
      <c r="C347" s="2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63"/>
      <c r="V347" s="63"/>
      <c r="W347" s="63"/>
      <c r="X347" s="63"/>
      <c r="Y347" s="37"/>
      <c r="Z347" s="63"/>
      <c r="AA347" s="63"/>
      <c r="AB347" s="63"/>
    </row>
    <row r="348" spans="3:28" ht="12.75">
      <c r="C348" s="2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63"/>
      <c r="V348" s="63"/>
      <c r="W348" s="63"/>
      <c r="X348" s="63"/>
      <c r="Y348" s="37"/>
      <c r="Z348" s="63"/>
      <c r="AA348" s="63"/>
      <c r="AB348" s="63"/>
    </row>
    <row r="349" spans="3:28" ht="12.75">
      <c r="C349" s="2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63"/>
      <c r="V349" s="63"/>
      <c r="W349" s="63"/>
      <c r="X349" s="63"/>
      <c r="Y349" s="37"/>
      <c r="Z349" s="63"/>
      <c r="AA349" s="63"/>
      <c r="AB349" s="63"/>
    </row>
    <row r="350" spans="3:28" ht="12.75">
      <c r="C350" s="2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63"/>
      <c r="V350" s="63"/>
      <c r="W350" s="63"/>
      <c r="X350" s="63"/>
      <c r="Y350" s="37"/>
      <c r="Z350" s="63"/>
      <c r="AA350" s="63"/>
      <c r="AB350" s="63"/>
    </row>
    <row r="351" spans="3:28" ht="12.75">
      <c r="C351" s="2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63"/>
      <c r="V351" s="63"/>
      <c r="W351" s="63"/>
      <c r="X351" s="63"/>
      <c r="Y351" s="37"/>
      <c r="Z351" s="63"/>
      <c r="AA351" s="63"/>
      <c r="AB351" s="63"/>
    </row>
    <row r="352" spans="3:28" ht="12.75">
      <c r="C352" s="2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63"/>
      <c r="V352" s="63"/>
      <c r="W352" s="63"/>
      <c r="X352" s="63"/>
      <c r="Y352" s="37"/>
      <c r="Z352" s="63"/>
      <c r="AA352" s="63"/>
      <c r="AB352" s="63"/>
    </row>
    <row r="353" spans="3:28" ht="12.75">
      <c r="C353" s="2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63"/>
      <c r="V353" s="63"/>
      <c r="W353" s="63"/>
      <c r="X353" s="63"/>
      <c r="Y353" s="37"/>
      <c r="Z353" s="63"/>
      <c r="AA353" s="63"/>
      <c r="AB353" s="63"/>
    </row>
    <row r="354" spans="3:28" ht="12.75">
      <c r="C354" s="2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63"/>
      <c r="V354" s="63"/>
      <c r="W354" s="63"/>
      <c r="X354" s="63"/>
      <c r="Y354" s="37"/>
      <c r="Z354" s="63"/>
      <c r="AA354" s="63"/>
      <c r="AB354" s="63"/>
    </row>
    <row r="355" spans="3:28" ht="12.75">
      <c r="C355" s="2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63"/>
      <c r="V355" s="63"/>
      <c r="W355" s="63"/>
      <c r="X355" s="63"/>
      <c r="Y355" s="37"/>
      <c r="Z355" s="63"/>
      <c r="AA355" s="63"/>
      <c r="AB355" s="63"/>
    </row>
    <row r="356" spans="3:28" ht="12.75">
      <c r="C356" s="2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63"/>
      <c r="V356" s="63"/>
      <c r="W356" s="63"/>
      <c r="X356" s="63"/>
      <c r="Y356" s="37"/>
      <c r="Z356" s="63"/>
      <c r="AA356" s="63"/>
      <c r="AB356" s="63"/>
    </row>
    <row r="357" spans="3:28" ht="12.75">
      <c r="C357" s="2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63"/>
      <c r="V357" s="63"/>
      <c r="W357" s="63"/>
      <c r="X357" s="63"/>
      <c r="Y357" s="37"/>
      <c r="Z357" s="63"/>
      <c r="AA357" s="63"/>
      <c r="AB357" s="63"/>
    </row>
    <row r="358" spans="3:28" ht="12.75">
      <c r="C358" s="2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63"/>
      <c r="V358" s="63"/>
      <c r="W358" s="63"/>
      <c r="X358" s="63"/>
      <c r="Y358" s="37"/>
      <c r="Z358" s="63"/>
      <c r="AA358" s="63"/>
      <c r="AB358" s="63"/>
    </row>
    <row r="359" spans="3:28" ht="12.75">
      <c r="C359" s="2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63"/>
      <c r="V359" s="63"/>
      <c r="W359" s="63"/>
      <c r="X359" s="63"/>
      <c r="Y359" s="37"/>
      <c r="Z359" s="63"/>
      <c r="AA359" s="63"/>
      <c r="AB359" s="63"/>
    </row>
    <row r="360" spans="3:28" ht="12.75">
      <c r="C360" s="2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63"/>
      <c r="V360" s="63"/>
      <c r="W360" s="63"/>
      <c r="X360" s="63"/>
      <c r="Y360" s="37"/>
      <c r="Z360" s="63"/>
      <c r="AA360" s="63"/>
      <c r="AB360" s="63"/>
    </row>
    <row r="361" spans="3:28" ht="12.75">
      <c r="C361" s="2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63"/>
      <c r="V361" s="63"/>
      <c r="W361" s="63"/>
      <c r="X361" s="63"/>
      <c r="Y361" s="37"/>
      <c r="Z361" s="63"/>
      <c r="AA361" s="63"/>
      <c r="AB361" s="63"/>
    </row>
    <row r="362" spans="3:28" ht="12.75">
      <c r="C362" s="2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63"/>
      <c r="V362" s="63"/>
      <c r="W362" s="63"/>
      <c r="X362" s="63"/>
      <c r="Y362" s="37"/>
      <c r="Z362" s="63"/>
      <c r="AA362" s="63"/>
      <c r="AB362" s="63"/>
    </row>
    <row r="363" spans="3:28" ht="12.75">
      <c r="C363" s="2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63"/>
      <c r="V363" s="63"/>
      <c r="W363" s="63"/>
      <c r="X363" s="63"/>
      <c r="Y363" s="37"/>
      <c r="Z363" s="63"/>
      <c r="AA363" s="63"/>
      <c r="AB363" s="63"/>
    </row>
    <row r="364" spans="3:28" ht="12.75">
      <c r="C364" s="2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63"/>
      <c r="V364" s="63"/>
      <c r="W364" s="63"/>
      <c r="X364" s="63"/>
      <c r="Y364" s="37"/>
      <c r="Z364" s="63"/>
      <c r="AA364" s="63"/>
      <c r="AB364" s="63"/>
    </row>
    <row r="365" spans="3:28" ht="12.75">
      <c r="C365" s="2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63"/>
      <c r="V365" s="63"/>
      <c r="W365" s="63"/>
      <c r="X365" s="63"/>
      <c r="Y365" s="37"/>
      <c r="Z365" s="63"/>
      <c r="AA365" s="63"/>
      <c r="AB365" s="63"/>
    </row>
    <row r="366" spans="3:28" ht="12.75">
      <c r="C366" s="2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63"/>
      <c r="V366" s="63"/>
      <c r="W366" s="63"/>
      <c r="X366" s="63"/>
      <c r="Y366" s="37"/>
      <c r="Z366" s="63"/>
      <c r="AA366" s="63"/>
      <c r="AB366" s="63"/>
    </row>
    <row r="367" spans="3:28" ht="12.75">
      <c r="C367" s="2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63"/>
      <c r="V367" s="63"/>
      <c r="W367" s="63"/>
      <c r="X367" s="63"/>
      <c r="Y367" s="37"/>
      <c r="Z367" s="63"/>
      <c r="AA367" s="63"/>
      <c r="AB367" s="63"/>
    </row>
    <row r="368" spans="3:28" ht="12.75">
      <c r="C368" s="2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63"/>
      <c r="V368" s="63"/>
      <c r="W368" s="63"/>
      <c r="X368" s="63"/>
      <c r="Y368" s="37"/>
      <c r="Z368" s="63"/>
      <c r="AA368" s="63"/>
      <c r="AB368" s="63"/>
    </row>
    <row r="369" spans="3:28" ht="12.75">
      <c r="C369" s="2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63"/>
      <c r="V369" s="63"/>
      <c r="W369" s="63"/>
      <c r="X369" s="63"/>
      <c r="Y369" s="37"/>
      <c r="Z369" s="63"/>
      <c r="AA369" s="63"/>
      <c r="AB369" s="63"/>
    </row>
    <row r="370" spans="3:28" ht="12.75">
      <c r="C370" s="2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63"/>
      <c r="V370" s="63"/>
      <c r="W370" s="63"/>
      <c r="X370" s="63"/>
      <c r="Y370" s="37"/>
      <c r="Z370" s="63"/>
      <c r="AA370" s="63"/>
      <c r="AB370" s="63"/>
    </row>
    <row r="371" spans="3:28" ht="12.75">
      <c r="C371" s="2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63"/>
      <c r="V371" s="63"/>
      <c r="W371" s="63"/>
      <c r="X371" s="63"/>
      <c r="Y371" s="37"/>
      <c r="Z371" s="63"/>
      <c r="AA371" s="63"/>
      <c r="AB371" s="63"/>
    </row>
    <row r="372" spans="3:28" ht="12.75">
      <c r="C372" s="2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63"/>
      <c r="V372" s="63"/>
      <c r="W372" s="63"/>
      <c r="X372" s="63"/>
      <c r="Y372" s="37"/>
      <c r="Z372" s="63"/>
      <c r="AA372" s="63"/>
      <c r="AB372" s="63"/>
    </row>
    <row r="373" spans="3:28" ht="12.75">
      <c r="C373" s="2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63"/>
      <c r="V373" s="63"/>
      <c r="W373" s="63"/>
      <c r="X373" s="63"/>
      <c r="Y373" s="37"/>
      <c r="Z373" s="63"/>
      <c r="AA373" s="63"/>
      <c r="AB373" s="63"/>
    </row>
    <row r="374" spans="3:28" ht="12.75">
      <c r="C374" s="2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63"/>
      <c r="V374" s="63"/>
      <c r="W374" s="63"/>
      <c r="X374" s="63"/>
      <c r="Y374" s="37"/>
      <c r="Z374" s="63"/>
      <c r="AA374" s="63"/>
      <c r="AB374" s="63"/>
    </row>
    <row r="375" spans="3:28" ht="12.75">
      <c r="C375" s="2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63"/>
      <c r="V375" s="63"/>
      <c r="W375" s="63"/>
      <c r="X375" s="63"/>
      <c r="Y375" s="37"/>
      <c r="Z375" s="63"/>
      <c r="AA375" s="63"/>
      <c r="AB375" s="63"/>
    </row>
    <row r="376" spans="3:28" ht="12.75">
      <c r="C376" s="2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63"/>
      <c r="V376" s="63"/>
      <c r="W376" s="63"/>
      <c r="X376" s="63"/>
      <c r="Y376" s="37"/>
      <c r="Z376" s="63"/>
      <c r="AA376" s="63"/>
      <c r="AB376" s="63"/>
    </row>
    <row r="377" spans="3:28" ht="12.75">
      <c r="C377" s="2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63"/>
      <c r="V377" s="63"/>
      <c r="W377" s="63"/>
      <c r="X377" s="63"/>
      <c r="Y377" s="37"/>
      <c r="Z377" s="63"/>
      <c r="AA377" s="63"/>
      <c r="AB377" s="63"/>
    </row>
    <row r="378" spans="3:28" ht="12.75">
      <c r="C378" s="2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63"/>
      <c r="V378" s="63"/>
      <c r="W378" s="63"/>
      <c r="X378" s="63"/>
      <c r="Y378" s="37"/>
      <c r="Z378" s="63"/>
      <c r="AA378" s="63"/>
      <c r="AB378" s="63"/>
    </row>
    <row r="379" spans="3:28" ht="12.75">
      <c r="C379" s="2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63"/>
      <c r="V379" s="63"/>
      <c r="W379" s="63"/>
      <c r="X379" s="63"/>
      <c r="Y379" s="37"/>
      <c r="Z379" s="63"/>
      <c r="AA379" s="63"/>
      <c r="AB379" s="63"/>
    </row>
    <row r="380" spans="3:28" ht="12.75">
      <c r="C380" s="2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63"/>
      <c r="V380" s="63"/>
      <c r="W380" s="63"/>
      <c r="X380" s="63"/>
      <c r="Y380" s="37"/>
      <c r="Z380" s="63"/>
      <c r="AA380" s="63"/>
      <c r="AB380" s="63"/>
    </row>
    <row r="381" spans="3:28" ht="12.75">
      <c r="C381" s="2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63"/>
      <c r="V381" s="63"/>
      <c r="W381" s="63"/>
      <c r="X381" s="63"/>
      <c r="Y381" s="37"/>
      <c r="Z381" s="63"/>
      <c r="AA381" s="63"/>
      <c r="AB381" s="63"/>
    </row>
    <row r="382" spans="3:28" ht="12.75">
      <c r="C382" s="2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63"/>
      <c r="V382" s="63"/>
      <c r="W382" s="63"/>
      <c r="X382" s="63"/>
      <c r="Y382" s="37"/>
      <c r="Z382" s="63"/>
      <c r="AA382" s="63"/>
      <c r="AB382" s="63"/>
    </row>
    <row r="383" spans="3:28" ht="12.75">
      <c r="C383" s="2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63"/>
      <c r="V383" s="63"/>
      <c r="W383" s="63"/>
      <c r="X383" s="63"/>
      <c r="Y383" s="37"/>
      <c r="Z383" s="63"/>
      <c r="AA383" s="63"/>
      <c r="AB383" s="63"/>
    </row>
    <row r="384" spans="3:28" ht="12.75">
      <c r="C384" s="2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63"/>
      <c r="V384" s="63"/>
      <c r="W384" s="63"/>
      <c r="X384" s="63"/>
      <c r="Y384" s="37"/>
      <c r="Z384" s="63"/>
      <c r="AA384" s="63"/>
      <c r="AB384" s="63"/>
    </row>
    <row r="385" spans="3:28" ht="12.75">
      <c r="C385" s="2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63"/>
      <c r="V385" s="63"/>
      <c r="W385" s="63"/>
      <c r="X385" s="63"/>
      <c r="Y385" s="37"/>
      <c r="Z385" s="63"/>
      <c r="AA385" s="63"/>
      <c r="AB385" s="63"/>
    </row>
    <row r="386" spans="3:28" ht="12.75">
      <c r="C386" s="2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63"/>
      <c r="V386" s="63"/>
      <c r="W386" s="63"/>
      <c r="X386" s="63"/>
      <c r="Y386" s="37"/>
      <c r="Z386" s="63"/>
      <c r="AA386" s="63"/>
      <c r="AB386" s="63"/>
    </row>
    <row r="387" spans="3:28" ht="12.75">
      <c r="C387" s="2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63"/>
      <c r="V387" s="63"/>
      <c r="W387" s="63"/>
      <c r="X387" s="63"/>
      <c r="Y387" s="37"/>
      <c r="Z387" s="63"/>
      <c r="AA387" s="63"/>
      <c r="AB387" s="63"/>
    </row>
    <row r="388" spans="3:28" ht="12.75">
      <c r="C388" s="2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63"/>
      <c r="V388" s="63"/>
      <c r="W388" s="63"/>
      <c r="X388" s="63"/>
      <c r="Y388" s="37"/>
      <c r="Z388" s="63"/>
      <c r="AA388" s="63"/>
      <c r="AB388" s="63"/>
    </row>
    <row r="389" spans="3:28" ht="12.75">
      <c r="C389" s="2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63"/>
      <c r="V389" s="63"/>
      <c r="W389" s="63"/>
      <c r="X389" s="63"/>
      <c r="Y389" s="37"/>
      <c r="Z389" s="63"/>
      <c r="AA389" s="63"/>
      <c r="AB389" s="63"/>
    </row>
    <row r="390" spans="3:28" ht="12.75">
      <c r="C390" s="2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63"/>
      <c r="V390" s="63"/>
      <c r="W390" s="63"/>
      <c r="X390" s="63"/>
      <c r="Y390" s="37"/>
      <c r="Z390" s="63"/>
      <c r="AA390" s="63"/>
      <c r="AB390" s="63"/>
    </row>
    <row r="391" spans="3:28" ht="12.75">
      <c r="C391" s="2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63"/>
      <c r="V391" s="63"/>
      <c r="W391" s="63"/>
      <c r="X391" s="63"/>
      <c r="Y391" s="37"/>
      <c r="Z391" s="63"/>
      <c r="AA391" s="63"/>
      <c r="AB391" s="63"/>
    </row>
    <row r="392" spans="3:28" ht="12.75">
      <c r="C392" s="2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63"/>
      <c r="V392" s="63"/>
      <c r="W392" s="63"/>
      <c r="X392" s="63"/>
      <c r="Y392" s="37"/>
      <c r="Z392" s="63"/>
      <c r="AA392" s="63"/>
      <c r="AB392" s="63"/>
    </row>
    <row r="393" spans="3:28" ht="12.75">
      <c r="C393" s="2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63"/>
      <c r="V393" s="63"/>
      <c r="W393" s="63"/>
      <c r="X393" s="63"/>
      <c r="Y393" s="37"/>
      <c r="Z393" s="63"/>
      <c r="AA393" s="63"/>
      <c r="AB393" s="63"/>
    </row>
    <row r="394" spans="3:28" ht="12.75">
      <c r="C394" s="2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63"/>
      <c r="V394" s="63"/>
      <c r="W394" s="63"/>
      <c r="X394" s="63"/>
      <c r="Y394" s="37"/>
      <c r="Z394" s="63"/>
      <c r="AA394" s="63"/>
      <c r="AB394" s="63"/>
    </row>
    <row r="395" spans="3:28" ht="12.75">
      <c r="C395" s="2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63"/>
      <c r="V395" s="63"/>
      <c r="W395" s="63"/>
      <c r="X395" s="63"/>
      <c r="Y395" s="37"/>
      <c r="Z395" s="63"/>
      <c r="AA395" s="63"/>
      <c r="AB395" s="63"/>
    </row>
    <row r="396" spans="3:28" ht="12.75">
      <c r="C396" s="2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63"/>
      <c r="V396" s="63"/>
      <c r="W396" s="63"/>
      <c r="X396" s="63"/>
      <c r="Y396" s="37"/>
      <c r="Z396" s="63"/>
      <c r="AA396" s="63"/>
      <c r="AB396" s="63"/>
    </row>
    <row r="397" spans="3:28" ht="12.75">
      <c r="C397" s="2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63"/>
      <c r="V397" s="63"/>
      <c r="W397" s="63"/>
      <c r="X397" s="63"/>
      <c r="Y397" s="37"/>
      <c r="Z397" s="63"/>
      <c r="AA397" s="63"/>
      <c r="AB397" s="63"/>
    </row>
    <row r="398" spans="3:28" ht="12.75">
      <c r="C398" s="2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63"/>
      <c r="V398" s="63"/>
      <c r="W398" s="63"/>
      <c r="X398" s="63"/>
      <c r="Y398" s="37"/>
      <c r="Z398" s="63"/>
      <c r="AA398" s="63"/>
      <c r="AB398" s="63"/>
    </row>
    <row r="399" spans="3:28" ht="12.75">
      <c r="C399" s="2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63"/>
      <c r="V399" s="63"/>
      <c r="W399" s="63"/>
      <c r="X399" s="63"/>
      <c r="Y399" s="37"/>
      <c r="Z399" s="63"/>
      <c r="AA399" s="63"/>
      <c r="AB399" s="63"/>
    </row>
    <row r="400" spans="3:28" ht="12.75">
      <c r="C400" s="2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63"/>
      <c r="V400" s="63"/>
      <c r="W400" s="63"/>
      <c r="X400" s="63"/>
      <c r="Y400" s="37"/>
      <c r="Z400" s="63"/>
      <c r="AA400" s="63"/>
      <c r="AB400" s="63"/>
    </row>
    <row r="401" spans="3:28" ht="12.75">
      <c r="C401" s="2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63"/>
      <c r="V401" s="63"/>
      <c r="W401" s="63"/>
      <c r="X401" s="63"/>
      <c r="Y401" s="37"/>
      <c r="Z401" s="63"/>
      <c r="AA401" s="63"/>
      <c r="AB401" s="63"/>
    </row>
    <row r="402" spans="3:28" ht="12.75">
      <c r="C402" s="2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63"/>
      <c r="V402" s="63"/>
      <c r="W402" s="63"/>
      <c r="X402" s="63"/>
      <c r="Y402" s="37"/>
      <c r="Z402" s="63"/>
      <c r="AA402" s="63"/>
      <c r="AB402" s="63"/>
    </row>
    <row r="403" spans="3:28" ht="12.75">
      <c r="C403" s="2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63"/>
      <c r="V403" s="63"/>
      <c r="W403" s="63"/>
      <c r="X403" s="63"/>
      <c r="Y403" s="37"/>
      <c r="Z403" s="63"/>
      <c r="AA403" s="63"/>
      <c r="AB403" s="63"/>
    </row>
    <row r="404" spans="3:28" ht="12.75">
      <c r="C404" s="2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63"/>
      <c r="V404" s="63"/>
      <c r="W404" s="63"/>
      <c r="X404" s="63"/>
      <c r="Y404" s="37"/>
      <c r="Z404" s="63"/>
      <c r="AA404" s="63"/>
      <c r="AB404" s="63"/>
    </row>
    <row r="405" spans="3:28" ht="12.75">
      <c r="C405" s="2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63"/>
      <c r="V405" s="63"/>
      <c r="W405" s="63"/>
      <c r="X405" s="63"/>
      <c r="Y405" s="37"/>
      <c r="Z405" s="63"/>
      <c r="AA405" s="63"/>
      <c r="AB405" s="63"/>
    </row>
    <row r="406" spans="3:28" ht="12.75">
      <c r="C406" s="2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63"/>
      <c r="V406" s="63"/>
      <c r="W406" s="63"/>
      <c r="X406" s="63"/>
      <c r="Y406" s="37"/>
      <c r="Z406" s="63"/>
      <c r="AA406" s="63"/>
      <c r="AB406" s="63"/>
    </row>
    <row r="407" spans="3:28" ht="12.75">
      <c r="C407" s="2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63"/>
      <c r="V407" s="63"/>
      <c r="W407" s="63"/>
      <c r="X407" s="63"/>
      <c r="Y407" s="37"/>
      <c r="Z407" s="63"/>
      <c r="AA407" s="63"/>
      <c r="AB407" s="63"/>
    </row>
    <row r="408" spans="3:28" ht="12.75">
      <c r="C408" s="2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63"/>
      <c r="V408" s="63"/>
      <c r="W408" s="63"/>
      <c r="X408" s="63"/>
      <c r="Y408" s="37"/>
      <c r="Z408" s="63"/>
      <c r="AA408" s="63"/>
      <c r="AB408" s="63"/>
    </row>
    <row r="409" spans="3:28" ht="12.75">
      <c r="C409" s="2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63"/>
      <c r="V409" s="63"/>
      <c r="W409" s="63"/>
      <c r="X409" s="63"/>
      <c r="Y409" s="37"/>
      <c r="Z409" s="63"/>
      <c r="AA409" s="63"/>
      <c r="AB409" s="63"/>
    </row>
    <row r="410" spans="3:28" ht="12.75">
      <c r="C410" s="2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63"/>
      <c r="V410" s="63"/>
      <c r="W410" s="63"/>
      <c r="X410" s="63"/>
      <c r="Y410" s="37"/>
      <c r="Z410" s="63"/>
      <c r="AA410" s="63"/>
      <c r="AB410" s="63"/>
    </row>
    <row r="411" spans="3:28" ht="12.75">
      <c r="C411" s="2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63"/>
      <c r="V411" s="63"/>
      <c r="W411" s="63"/>
      <c r="X411" s="63"/>
      <c r="Y411" s="37"/>
      <c r="Z411" s="63"/>
      <c r="AA411" s="63"/>
      <c r="AB411" s="63"/>
    </row>
    <row r="412" spans="3:28" ht="12.75">
      <c r="C412" s="2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63"/>
      <c r="V412" s="63"/>
      <c r="W412" s="63"/>
      <c r="X412" s="63"/>
      <c r="Y412" s="37"/>
      <c r="Z412" s="63"/>
      <c r="AA412" s="63"/>
      <c r="AB412" s="63"/>
    </row>
    <row r="413" spans="3:28" ht="12.75">
      <c r="C413" s="2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63"/>
      <c r="V413" s="63"/>
      <c r="W413" s="63"/>
      <c r="X413" s="63"/>
      <c r="Y413" s="37"/>
      <c r="Z413" s="63"/>
      <c r="AA413" s="63"/>
      <c r="AB413" s="63"/>
    </row>
    <row r="414" spans="3:28" ht="12.75">
      <c r="C414" s="2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63"/>
      <c r="V414" s="63"/>
      <c r="W414" s="63"/>
      <c r="X414" s="63"/>
      <c r="Y414" s="37"/>
      <c r="Z414" s="63"/>
      <c r="AA414" s="63"/>
      <c r="AB414" s="63"/>
    </row>
    <row r="415" spans="3:28" ht="12.75">
      <c r="C415" s="2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63"/>
      <c r="V415" s="63"/>
      <c r="W415" s="63"/>
      <c r="X415" s="63"/>
      <c r="Y415" s="37"/>
      <c r="Z415" s="63"/>
      <c r="AA415" s="63"/>
      <c r="AB415" s="63"/>
    </row>
    <row r="416" spans="3:28" ht="12.75">
      <c r="C416" s="2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63"/>
      <c r="V416" s="63"/>
      <c r="W416" s="63"/>
      <c r="X416" s="63"/>
      <c r="Y416" s="37"/>
      <c r="Z416" s="63"/>
      <c r="AA416" s="63"/>
      <c r="AB416" s="63"/>
    </row>
    <row r="417" spans="3:28" ht="12.75">
      <c r="C417" s="2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63"/>
      <c r="V417" s="63"/>
      <c r="W417" s="63"/>
      <c r="X417" s="63"/>
      <c r="Y417" s="37"/>
      <c r="Z417" s="63"/>
      <c r="AA417" s="63"/>
      <c r="AB417" s="63"/>
    </row>
    <row r="418" spans="3:28" ht="12.75">
      <c r="C418" s="2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63"/>
      <c r="V418" s="63"/>
      <c r="W418" s="63"/>
      <c r="X418" s="63"/>
      <c r="Y418" s="37"/>
      <c r="Z418" s="63"/>
      <c r="AA418" s="63"/>
      <c r="AB418" s="63"/>
    </row>
    <row r="419" spans="3:28" ht="12.75">
      <c r="C419" s="2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63"/>
      <c r="V419" s="63"/>
      <c r="W419" s="63"/>
      <c r="X419" s="63"/>
      <c r="Y419" s="37"/>
      <c r="Z419" s="63"/>
      <c r="AA419" s="63"/>
      <c r="AB419" s="63"/>
    </row>
    <row r="420" spans="3:28" ht="12.75">
      <c r="C420" s="2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63"/>
      <c r="V420" s="63"/>
      <c r="W420" s="63"/>
      <c r="X420" s="63"/>
      <c r="Y420" s="37"/>
      <c r="Z420" s="63"/>
      <c r="AA420" s="63"/>
      <c r="AB420" s="63"/>
    </row>
    <row r="421" spans="3:28" ht="12.75">
      <c r="C421" s="2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63"/>
      <c r="V421" s="63"/>
      <c r="W421" s="63"/>
      <c r="X421" s="63"/>
      <c r="Y421" s="37"/>
      <c r="Z421" s="63"/>
      <c r="AA421" s="63"/>
      <c r="AB421" s="63"/>
    </row>
    <row r="422" spans="3:28" ht="12.75">
      <c r="C422" s="2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63"/>
      <c r="V422" s="63"/>
      <c r="W422" s="63"/>
      <c r="X422" s="63"/>
      <c r="Y422" s="37"/>
      <c r="Z422" s="63"/>
      <c r="AA422" s="63"/>
      <c r="AB422" s="63"/>
    </row>
    <row r="423" spans="3:28" ht="12.75">
      <c r="C423" s="2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63"/>
      <c r="V423" s="63"/>
      <c r="W423" s="63"/>
      <c r="X423" s="63"/>
      <c r="Y423" s="37"/>
      <c r="Z423" s="63"/>
      <c r="AA423" s="63"/>
      <c r="AB423" s="63"/>
    </row>
    <row r="424" spans="3:28" ht="12.75">
      <c r="C424" s="2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63"/>
      <c r="V424" s="63"/>
      <c r="W424" s="63"/>
      <c r="X424" s="63"/>
      <c r="Y424" s="37"/>
      <c r="Z424" s="63"/>
      <c r="AA424" s="63"/>
      <c r="AB424" s="63"/>
    </row>
    <row r="425" spans="3:28" ht="12.75">
      <c r="C425" s="2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63"/>
      <c r="V425" s="63"/>
      <c r="W425" s="63"/>
      <c r="X425" s="63"/>
      <c r="Y425" s="37"/>
      <c r="Z425" s="63"/>
      <c r="AA425" s="63"/>
      <c r="AB425" s="63"/>
    </row>
    <row r="426" spans="3:28" ht="12.75">
      <c r="C426" s="2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63"/>
      <c r="V426" s="63"/>
      <c r="W426" s="63"/>
      <c r="X426" s="63"/>
      <c r="Y426" s="37"/>
      <c r="Z426" s="63"/>
      <c r="AA426" s="63"/>
      <c r="AB426" s="63"/>
    </row>
    <row r="427" spans="3:28" ht="12.75">
      <c r="C427" s="2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63"/>
      <c r="V427" s="63"/>
      <c r="W427" s="63"/>
      <c r="X427" s="63"/>
      <c r="Y427" s="37"/>
      <c r="Z427" s="63"/>
      <c r="AA427" s="63"/>
      <c r="AB427" s="63"/>
    </row>
    <row r="428" spans="3:28" ht="12.75">
      <c r="C428" s="2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63"/>
      <c r="V428" s="63"/>
      <c r="W428" s="63"/>
      <c r="X428" s="63"/>
      <c r="Y428" s="37"/>
      <c r="Z428" s="63"/>
      <c r="AA428" s="63"/>
      <c r="AB428" s="63"/>
    </row>
    <row r="429" spans="3:28" ht="12.75">
      <c r="C429" s="2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63"/>
      <c r="V429" s="63"/>
      <c r="W429" s="63"/>
      <c r="X429" s="63"/>
      <c r="Y429" s="37"/>
      <c r="Z429" s="63"/>
      <c r="AA429" s="63"/>
      <c r="AB429" s="63"/>
    </row>
    <row r="430" spans="3:28" ht="12.75">
      <c r="C430" s="2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63"/>
      <c r="V430" s="63"/>
      <c r="W430" s="63"/>
      <c r="X430" s="63"/>
      <c r="Y430" s="37"/>
      <c r="Z430" s="63"/>
      <c r="AA430" s="63"/>
      <c r="AB430" s="63"/>
    </row>
    <row r="431" spans="3:28" ht="12.75">
      <c r="C431" s="2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63"/>
      <c r="V431" s="63"/>
      <c r="W431" s="63"/>
      <c r="X431" s="63"/>
      <c r="Y431" s="37"/>
      <c r="Z431" s="63"/>
      <c r="AA431" s="63"/>
      <c r="AB431" s="63"/>
    </row>
    <row r="432" spans="3:28" ht="12.75">
      <c r="C432" s="2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63"/>
      <c r="V432" s="63"/>
      <c r="W432" s="63"/>
      <c r="X432" s="63"/>
      <c r="Y432" s="37"/>
      <c r="Z432" s="63"/>
      <c r="AA432" s="63"/>
      <c r="AB432" s="63"/>
    </row>
    <row r="433" spans="3:28" ht="12.75">
      <c r="C433" s="2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63"/>
      <c r="V433" s="63"/>
      <c r="W433" s="63"/>
      <c r="X433" s="63"/>
      <c r="Y433" s="37"/>
      <c r="Z433" s="63"/>
      <c r="AA433" s="63"/>
      <c r="AB433" s="63"/>
    </row>
    <row r="434" spans="3:28" ht="12.75">
      <c r="C434" s="2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63"/>
      <c r="V434" s="63"/>
      <c r="W434" s="63"/>
      <c r="X434" s="63"/>
      <c r="Y434" s="37"/>
      <c r="Z434" s="63"/>
      <c r="AA434" s="63"/>
      <c r="AB434" s="63"/>
    </row>
    <row r="435" spans="3:28" ht="12.75">
      <c r="C435" s="2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63"/>
      <c r="V435" s="63"/>
      <c r="W435" s="63"/>
      <c r="X435" s="63"/>
      <c r="Y435" s="37"/>
      <c r="Z435" s="63"/>
      <c r="AA435" s="63"/>
      <c r="AB435" s="63"/>
    </row>
    <row r="436" spans="3:28" ht="12.75">
      <c r="C436" s="2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63"/>
      <c r="V436" s="63"/>
      <c r="W436" s="63"/>
      <c r="X436" s="63"/>
      <c r="Y436" s="37"/>
      <c r="Z436" s="63"/>
      <c r="AA436" s="63"/>
      <c r="AB436" s="63"/>
    </row>
    <row r="437" spans="3:28" ht="12.75">
      <c r="C437" s="2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63"/>
      <c r="V437" s="63"/>
      <c r="W437" s="63"/>
      <c r="X437" s="63"/>
      <c r="Y437" s="37"/>
      <c r="Z437" s="63"/>
      <c r="AA437" s="63"/>
      <c r="AB437" s="63"/>
    </row>
    <row r="438" spans="3:28" ht="12.75">
      <c r="C438" s="2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63"/>
      <c r="V438" s="63"/>
      <c r="W438" s="63"/>
      <c r="X438" s="63"/>
      <c r="Y438" s="37"/>
      <c r="Z438" s="63"/>
      <c r="AA438" s="63"/>
      <c r="AB438" s="63"/>
    </row>
    <row r="439" spans="3:28" ht="12.75">
      <c r="C439" s="2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63"/>
      <c r="V439" s="63"/>
      <c r="W439" s="63"/>
      <c r="X439" s="63"/>
      <c r="Y439" s="37"/>
      <c r="Z439" s="63"/>
      <c r="AA439" s="63"/>
      <c r="AB439" s="63"/>
    </row>
    <row r="440" spans="3:28" ht="12.75">
      <c r="C440" s="2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63"/>
      <c r="V440" s="63"/>
      <c r="W440" s="63"/>
      <c r="X440" s="63"/>
      <c r="Y440" s="37"/>
      <c r="Z440" s="63"/>
      <c r="AA440" s="63"/>
      <c r="AB440" s="63"/>
    </row>
    <row r="441" spans="3:28" ht="12.75">
      <c r="C441" s="2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63"/>
      <c r="V441" s="63"/>
      <c r="W441" s="63"/>
      <c r="X441" s="63"/>
      <c r="Y441" s="37"/>
      <c r="Z441" s="63"/>
      <c r="AA441" s="63"/>
      <c r="AB441" s="63"/>
    </row>
    <row r="442" spans="3:28" ht="12.75">
      <c r="C442" s="2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63"/>
      <c r="V442" s="63"/>
      <c r="W442" s="63"/>
      <c r="X442" s="63"/>
      <c r="Y442" s="37"/>
      <c r="Z442" s="63"/>
      <c r="AA442" s="63"/>
      <c r="AB442" s="63"/>
    </row>
    <row r="443" spans="3:28" ht="12.75">
      <c r="C443" s="2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63"/>
      <c r="V443" s="63"/>
      <c r="W443" s="63"/>
      <c r="X443" s="63"/>
      <c r="Y443" s="37"/>
      <c r="Z443" s="63"/>
      <c r="AA443" s="63"/>
      <c r="AB443" s="63"/>
    </row>
    <row r="444" spans="3:28" ht="12.75">
      <c r="C444" s="2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63"/>
      <c r="V444" s="63"/>
      <c r="W444" s="63"/>
      <c r="X444" s="63"/>
      <c r="Y444" s="37"/>
      <c r="Z444" s="63"/>
      <c r="AA444" s="63"/>
      <c r="AB444" s="63"/>
    </row>
    <row r="445" spans="3:28" ht="12.75">
      <c r="C445" s="2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63"/>
      <c r="V445" s="63"/>
      <c r="W445" s="63"/>
      <c r="X445" s="63"/>
      <c r="Y445" s="37"/>
      <c r="Z445" s="63"/>
      <c r="AA445" s="63"/>
      <c r="AB445" s="63"/>
    </row>
    <row r="446" spans="3:28" ht="12.75">
      <c r="C446" s="2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63"/>
      <c r="V446" s="63"/>
      <c r="W446" s="63"/>
      <c r="X446" s="63"/>
      <c r="Y446" s="37"/>
      <c r="Z446" s="63"/>
      <c r="AA446" s="63"/>
      <c r="AB446" s="63"/>
    </row>
    <row r="447" spans="3:28" ht="12.75">
      <c r="C447" s="2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63"/>
      <c r="V447" s="63"/>
      <c r="W447" s="63"/>
      <c r="X447" s="63"/>
      <c r="Y447" s="37"/>
      <c r="Z447" s="63"/>
      <c r="AA447" s="63"/>
      <c r="AB447" s="63"/>
    </row>
    <row r="448" spans="3:28" ht="12.75">
      <c r="C448" s="2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63"/>
      <c r="V448" s="63"/>
      <c r="W448" s="63"/>
      <c r="X448" s="63"/>
      <c r="Y448" s="37"/>
      <c r="Z448" s="63"/>
      <c r="AA448" s="63"/>
      <c r="AB448" s="63"/>
    </row>
    <row r="449" spans="3:28" ht="12.75">
      <c r="C449" s="2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63"/>
      <c r="V449" s="63"/>
      <c r="W449" s="63"/>
      <c r="X449" s="63"/>
      <c r="Y449" s="37"/>
      <c r="Z449" s="63"/>
      <c r="AA449" s="63"/>
      <c r="AB449" s="63"/>
    </row>
    <row r="450" spans="3:28" ht="12.75">
      <c r="C450" s="2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63"/>
      <c r="V450" s="63"/>
      <c r="W450" s="63"/>
      <c r="X450" s="63"/>
      <c r="Y450" s="37"/>
      <c r="Z450" s="63"/>
      <c r="AA450" s="63"/>
      <c r="AB450" s="63"/>
    </row>
    <row r="451" spans="3:28" ht="12.75">
      <c r="C451" s="2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63"/>
      <c r="V451" s="63"/>
      <c r="W451" s="63"/>
      <c r="X451" s="63"/>
      <c r="Y451" s="37"/>
      <c r="Z451" s="63"/>
      <c r="AA451" s="63"/>
      <c r="AB451" s="63"/>
    </row>
    <row r="452" spans="3:28" ht="12.75">
      <c r="C452" s="2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63"/>
      <c r="V452" s="63"/>
      <c r="W452" s="63"/>
      <c r="X452" s="63"/>
      <c r="Y452" s="37"/>
      <c r="Z452" s="63"/>
      <c r="AA452" s="63"/>
      <c r="AB452" s="63"/>
    </row>
    <row r="453" spans="3:28" ht="12.75">
      <c r="C453" s="2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63"/>
      <c r="V453" s="63"/>
      <c r="W453" s="63"/>
      <c r="X453" s="63"/>
      <c r="Y453" s="37"/>
      <c r="Z453" s="63"/>
      <c r="AA453" s="63"/>
      <c r="AB453" s="63"/>
    </row>
    <row r="454" spans="3:28" ht="12.75">
      <c r="C454" s="2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63"/>
      <c r="V454" s="63"/>
      <c r="W454" s="63"/>
      <c r="X454" s="63"/>
      <c r="Y454" s="37"/>
      <c r="Z454" s="63"/>
      <c r="AA454" s="63"/>
      <c r="AB454" s="63"/>
    </row>
    <row r="455" spans="3:28" ht="12.75">
      <c r="C455" s="2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63"/>
      <c r="V455" s="63"/>
      <c r="W455" s="63"/>
      <c r="X455" s="63"/>
      <c r="Y455" s="37"/>
      <c r="Z455" s="63"/>
      <c r="AA455" s="63"/>
      <c r="AB455" s="63"/>
    </row>
    <row r="456" spans="3:28" ht="12.75">
      <c r="C456" s="2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63"/>
      <c r="V456" s="63"/>
      <c r="W456" s="63"/>
      <c r="X456" s="63"/>
      <c r="Y456" s="37"/>
      <c r="Z456" s="63"/>
      <c r="AA456" s="63"/>
      <c r="AB456" s="63"/>
    </row>
    <row r="457" spans="3:28" ht="12.75">
      <c r="C457" s="2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63"/>
      <c r="V457" s="63"/>
      <c r="W457" s="63"/>
      <c r="X457" s="63"/>
      <c r="Y457" s="37"/>
      <c r="Z457" s="63"/>
      <c r="AA457" s="63"/>
      <c r="AB457" s="63"/>
    </row>
    <row r="458" spans="3:28" ht="12.75">
      <c r="C458" s="2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63"/>
      <c r="V458" s="63"/>
      <c r="W458" s="63"/>
      <c r="X458" s="63"/>
      <c r="Y458" s="37"/>
      <c r="Z458" s="63"/>
      <c r="AA458" s="63"/>
      <c r="AB458" s="63"/>
    </row>
    <row r="459" spans="3:28" ht="12.75">
      <c r="C459" s="2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63"/>
      <c r="V459" s="63"/>
      <c r="W459" s="63"/>
      <c r="X459" s="63"/>
      <c r="Y459" s="37"/>
      <c r="Z459" s="63"/>
      <c r="AA459" s="63"/>
      <c r="AB459" s="63"/>
    </row>
    <row r="460" spans="3:28" ht="12.75">
      <c r="C460" s="2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63"/>
      <c r="V460" s="63"/>
      <c r="W460" s="63"/>
      <c r="X460" s="63"/>
      <c r="Y460" s="37"/>
      <c r="Z460" s="63"/>
      <c r="AA460" s="63"/>
      <c r="AB460" s="63"/>
    </row>
    <row r="461" spans="3:28" ht="12.75">
      <c r="C461" s="2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63"/>
      <c r="V461" s="63"/>
      <c r="W461" s="63"/>
      <c r="X461" s="63"/>
      <c r="Y461" s="37"/>
      <c r="Z461" s="63"/>
      <c r="AA461" s="63"/>
      <c r="AB461" s="63"/>
    </row>
    <row r="462" spans="3:28" ht="12.75">
      <c r="C462" s="2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63"/>
      <c r="V462" s="63"/>
      <c r="W462" s="63"/>
      <c r="X462" s="63"/>
      <c r="Y462" s="37"/>
      <c r="Z462" s="63"/>
      <c r="AA462" s="63"/>
      <c r="AB462" s="63"/>
    </row>
    <row r="463" spans="3:28" ht="12.75">
      <c r="C463" s="2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63"/>
      <c r="V463" s="63"/>
      <c r="W463" s="63"/>
      <c r="X463" s="63"/>
      <c r="Y463" s="37"/>
      <c r="Z463" s="63"/>
      <c r="AA463" s="63"/>
      <c r="AB463" s="63"/>
    </row>
    <row r="464" spans="3:28" ht="12.75">
      <c r="C464" s="2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63"/>
      <c r="V464" s="63"/>
      <c r="W464" s="63"/>
      <c r="X464" s="63"/>
      <c r="Y464" s="37"/>
      <c r="Z464" s="63"/>
      <c r="AA464" s="63"/>
      <c r="AB464" s="63"/>
    </row>
    <row r="465" spans="3:28" ht="12.75">
      <c r="C465" s="2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63"/>
      <c r="V465" s="63"/>
      <c r="W465" s="63"/>
      <c r="X465" s="63"/>
      <c r="Y465" s="37"/>
      <c r="Z465" s="63"/>
      <c r="AA465" s="63"/>
      <c r="AB465" s="63"/>
    </row>
    <row r="466" spans="3:28" ht="12.75">
      <c r="C466" s="2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63"/>
      <c r="V466" s="63"/>
      <c r="W466" s="63"/>
      <c r="X466" s="63"/>
      <c r="Y466" s="37"/>
      <c r="Z466" s="63"/>
      <c r="AA466" s="63"/>
      <c r="AB466" s="63"/>
    </row>
    <row r="467" spans="3:28" ht="12.75">
      <c r="C467" s="2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63"/>
      <c r="V467" s="63"/>
      <c r="W467" s="63"/>
      <c r="X467" s="63"/>
      <c r="Y467" s="37"/>
      <c r="Z467" s="63"/>
      <c r="AA467" s="63"/>
      <c r="AB467" s="63"/>
    </row>
    <row r="468" spans="3:28" ht="12.75">
      <c r="C468" s="2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63"/>
      <c r="V468" s="63"/>
      <c r="W468" s="63"/>
      <c r="X468" s="63"/>
      <c r="Y468" s="37"/>
      <c r="Z468" s="63"/>
      <c r="AA468" s="63"/>
      <c r="AB468" s="63"/>
    </row>
    <row r="469" spans="3:28" ht="12.75">
      <c r="C469" s="2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63"/>
      <c r="V469" s="63"/>
      <c r="W469" s="63"/>
      <c r="X469" s="63"/>
      <c r="Y469" s="37"/>
      <c r="Z469" s="63"/>
      <c r="AA469" s="63"/>
      <c r="AB469" s="63"/>
    </row>
    <row r="470" spans="3:28" ht="12.75">
      <c r="C470" s="2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63"/>
      <c r="V470" s="63"/>
      <c r="W470" s="63"/>
      <c r="X470" s="63"/>
      <c r="Y470" s="37"/>
      <c r="Z470" s="63"/>
      <c r="AA470" s="63"/>
      <c r="AB470" s="63"/>
    </row>
    <row r="471" spans="3:28" ht="12.75">
      <c r="C471" s="2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63"/>
      <c r="V471" s="63"/>
      <c r="W471" s="63"/>
      <c r="X471" s="63"/>
      <c r="Y471" s="37"/>
      <c r="Z471" s="63"/>
      <c r="AA471" s="63"/>
      <c r="AB471" s="63"/>
    </row>
    <row r="472" spans="3:28" ht="12.75">
      <c r="C472" s="2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63"/>
      <c r="V472" s="63"/>
      <c r="W472" s="63"/>
      <c r="X472" s="63"/>
      <c r="Y472" s="37"/>
      <c r="Z472" s="63"/>
      <c r="AA472" s="63"/>
      <c r="AB472" s="63"/>
    </row>
    <row r="473" spans="3:28" ht="12.75">
      <c r="C473" s="2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63"/>
      <c r="V473" s="63"/>
      <c r="W473" s="63"/>
      <c r="X473" s="63"/>
      <c r="Y473" s="37"/>
      <c r="Z473" s="63"/>
      <c r="AA473" s="63"/>
      <c r="AB473" s="63"/>
    </row>
    <row r="474" spans="3:28" ht="12.75">
      <c r="C474" s="2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63"/>
      <c r="V474" s="63"/>
      <c r="W474" s="63"/>
      <c r="X474" s="63"/>
      <c r="Y474" s="37"/>
      <c r="Z474" s="63"/>
      <c r="AA474" s="63"/>
      <c r="AB474" s="63"/>
    </row>
    <row r="475" spans="3:28" ht="12.75">
      <c r="C475" s="2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63"/>
      <c r="V475" s="63"/>
      <c r="W475" s="63"/>
      <c r="X475" s="63"/>
      <c r="Y475" s="37"/>
      <c r="Z475" s="63"/>
      <c r="AA475" s="63"/>
      <c r="AB475" s="63"/>
    </row>
    <row r="476" spans="3:28" ht="12.75">
      <c r="C476" s="2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63"/>
      <c r="V476" s="63"/>
      <c r="W476" s="63"/>
      <c r="X476" s="63"/>
      <c r="Y476" s="37"/>
      <c r="Z476" s="63"/>
      <c r="AA476" s="63"/>
      <c r="AB476" s="63"/>
    </row>
    <row r="477" spans="3:28" ht="12.75">
      <c r="C477" s="2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63"/>
      <c r="V477" s="63"/>
      <c r="W477" s="63"/>
      <c r="X477" s="63"/>
      <c r="Y477" s="37"/>
      <c r="Z477" s="63"/>
      <c r="AA477" s="63"/>
      <c r="AB477" s="63"/>
    </row>
    <row r="478" spans="3:28" ht="12.75">
      <c r="C478" s="2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63"/>
      <c r="V478" s="63"/>
      <c r="W478" s="63"/>
      <c r="X478" s="63"/>
      <c r="Y478" s="37"/>
      <c r="Z478" s="63"/>
      <c r="AA478" s="63"/>
      <c r="AB478" s="63"/>
    </row>
    <row r="479" spans="3:28" ht="12.75">
      <c r="C479" s="2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63"/>
      <c r="V479" s="63"/>
      <c r="W479" s="63"/>
      <c r="X479" s="63"/>
      <c r="Y479" s="37"/>
      <c r="Z479" s="63"/>
      <c r="AA479" s="63"/>
      <c r="AB479" s="63"/>
    </row>
    <row r="480" spans="3:28" ht="12.75">
      <c r="C480" s="2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63"/>
      <c r="V480" s="63"/>
      <c r="W480" s="63"/>
      <c r="X480" s="63"/>
      <c r="Y480" s="37"/>
      <c r="Z480" s="63"/>
      <c r="AA480" s="63"/>
      <c r="AB480" s="63"/>
    </row>
    <row r="481" spans="3:28" ht="12.75">
      <c r="C481" s="2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63"/>
      <c r="V481" s="63"/>
      <c r="W481" s="63"/>
      <c r="X481" s="63"/>
      <c r="Y481" s="37"/>
      <c r="Z481" s="63"/>
      <c r="AA481" s="63"/>
      <c r="AB481" s="63"/>
    </row>
    <row r="482" spans="3:28" ht="12.75">
      <c r="C482" s="2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63"/>
      <c r="V482" s="63"/>
      <c r="W482" s="63"/>
      <c r="X482" s="63"/>
      <c r="Y482" s="37"/>
      <c r="Z482" s="63"/>
      <c r="AA482" s="63"/>
      <c r="AB482" s="63"/>
    </row>
    <row r="483" spans="3:28" ht="12.75">
      <c r="C483" s="2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63"/>
      <c r="V483" s="63"/>
      <c r="W483" s="63"/>
      <c r="X483" s="63"/>
      <c r="Y483" s="37"/>
      <c r="Z483" s="63"/>
      <c r="AA483" s="63"/>
      <c r="AB483" s="63"/>
    </row>
    <row r="484" spans="3:28" ht="12.75">
      <c r="C484" s="2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63"/>
      <c r="V484" s="63"/>
      <c r="W484" s="63"/>
      <c r="X484" s="63"/>
      <c r="Y484" s="37"/>
      <c r="Z484" s="63"/>
      <c r="AA484" s="63"/>
      <c r="AB484" s="63"/>
    </row>
    <row r="485" spans="3:28" ht="12.75">
      <c r="C485" s="2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63"/>
      <c r="V485" s="63"/>
      <c r="W485" s="63"/>
      <c r="X485" s="63"/>
      <c r="Y485" s="37"/>
      <c r="Z485" s="63"/>
      <c r="AA485" s="63"/>
      <c r="AB485" s="63"/>
    </row>
    <row r="486" spans="3:28" ht="12.75">
      <c r="C486" s="2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63"/>
      <c r="V486" s="63"/>
      <c r="W486" s="63"/>
      <c r="X486" s="63"/>
      <c r="Y486" s="37"/>
      <c r="Z486" s="63"/>
      <c r="AA486" s="63"/>
      <c r="AB486" s="63"/>
    </row>
    <row r="487" spans="3:28" ht="12.75">
      <c r="C487" s="2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63"/>
      <c r="V487" s="63"/>
      <c r="W487" s="63"/>
      <c r="X487" s="63"/>
      <c r="Y487" s="37"/>
      <c r="Z487" s="63"/>
      <c r="AA487" s="63"/>
      <c r="AB487" s="63"/>
    </row>
    <row r="488" spans="3:28" ht="12.75">
      <c r="C488" s="2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63"/>
      <c r="V488" s="63"/>
      <c r="W488" s="63"/>
      <c r="X488" s="63"/>
      <c r="Y488" s="37"/>
      <c r="Z488" s="63"/>
      <c r="AA488" s="63"/>
      <c r="AB488" s="63"/>
    </row>
    <row r="489" spans="3:28" ht="12.75">
      <c r="C489" s="2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63"/>
      <c r="V489" s="63"/>
      <c r="W489" s="63"/>
      <c r="X489" s="63"/>
      <c r="Y489" s="37"/>
      <c r="Z489" s="63"/>
      <c r="AA489" s="63"/>
      <c r="AB489" s="63"/>
    </row>
    <row r="490" spans="3:28" ht="12.75">
      <c r="C490" s="2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63"/>
      <c r="V490" s="63"/>
      <c r="W490" s="63"/>
      <c r="X490" s="63"/>
      <c r="Y490" s="37"/>
      <c r="Z490" s="63"/>
      <c r="AA490" s="63"/>
      <c r="AB490" s="63"/>
    </row>
    <row r="491" spans="3:28" ht="12.75">
      <c r="C491" s="2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63"/>
      <c r="V491" s="63"/>
      <c r="W491" s="63"/>
      <c r="X491" s="63"/>
      <c r="Y491" s="37"/>
      <c r="Z491" s="63"/>
      <c r="AA491" s="63"/>
      <c r="AB491" s="63"/>
    </row>
    <row r="492" spans="3:28" ht="12.75">
      <c r="C492" s="2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63"/>
      <c r="V492" s="63"/>
      <c r="W492" s="63"/>
      <c r="X492" s="63"/>
      <c r="Y492" s="37"/>
      <c r="Z492" s="63"/>
      <c r="AA492" s="63"/>
      <c r="AB492" s="63"/>
    </row>
    <row r="493" spans="3:28" ht="12.75">
      <c r="C493" s="2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63"/>
      <c r="V493" s="63"/>
      <c r="W493" s="63"/>
      <c r="X493" s="63"/>
      <c r="Y493" s="37"/>
      <c r="Z493" s="63"/>
      <c r="AA493" s="63"/>
      <c r="AB493" s="63"/>
    </row>
    <row r="494" spans="3:28" ht="12.75">
      <c r="C494" s="2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63"/>
      <c r="V494" s="63"/>
      <c r="W494" s="63"/>
      <c r="X494" s="63"/>
      <c r="Y494" s="37"/>
      <c r="Z494" s="63"/>
      <c r="AA494" s="63"/>
      <c r="AB494" s="63"/>
    </row>
    <row r="495" spans="3:28" ht="12.75">
      <c r="C495" s="2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63"/>
      <c r="V495" s="63"/>
      <c r="W495" s="63"/>
      <c r="X495" s="63"/>
      <c r="Y495" s="37"/>
      <c r="Z495" s="63"/>
      <c r="AA495" s="63"/>
      <c r="AB495" s="63"/>
    </row>
    <row r="496" spans="3:28" ht="12.75">
      <c r="C496" s="2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63"/>
      <c r="V496" s="63"/>
      <c r="W496" s="63"/>
      <c r="X496" s="63"/>
      <c r="Y496" s="37"/>
      <c r="Z496" s="63"/>
      <c r="AA496" s="63"/>
      <c r="AB496" s="63"/>
    </row>
    <row r="497" spans="3:28" ht="12.75">
      <c r="C497" s="2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63"/>
      <c r="V497" s="63"/>
      <c r="W497" s="63"/>
      <c r="X497" s="63"/>
      <c r="Y497" s="37"/>
      <c r="Z497" s="63"/>
      <c r="AA497" s="63"/>
      <c r="AB497" s="63"/>
    </row>
    <row r="498" spans="3:28" ht="12.75">
      <c r="C498" s="2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63"/>
      <c r="V498" s="63"/>
      <c r="W498" s="63"/>
      <c r="X498" s="63"/>
      <c r="Y498" s="37"/>
      <c r="Z498" s="63"/>
      <c r="AA498" s="63"/>
      <c r="AB498" s="63"/>
    </row>
    <row r="499" spans="3:28" ht="12.75">
      <c r="C499" s="2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63"/>
      <c r="V499" s="63"/>
      <c r="W499" s="63"/>
      <c r="X499" s="63"/>
      <c r="Y499" s="37"/>
      <c r="Z499" s="63"/>
      <c r="AA499" s="63"/>
      <c r="AB499" s="63"/>
    </row>
    <row r="500" spans="3:28" ht="12.75">
      <c r="C500" s="2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63"/>
      <c r="V500" s="63"/>
      <c r="W500" s="63"/>
      <c r="X500" s="63"/>
      <c r="Y500" s="37"/>
      <c r="Z500" s="63"/>
      <c r="AA500" s="63"/>
      <c r="AB500" s="63"/>
    </row>
    <row r="501" spans="3:28" ht="12.75">
      <c r="C501" s="2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63"/>
      <c r="V501" s="63"/>
      <c r="W501" s="63"/>
      <c r="X501" s="63"/>
      <c r="Y501" s="37"/>
      <c r="Z501" s="63"/>
      <c r="AA501" s="63"/>
      <c r="AB501" s="63"/>
    </row>
    <row r="502" spans="3:28" ht="12.75">
      <c r="C502" s="2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63"/>
      <c r="V502" s="63"/>
      <c r="W502" s="63"/>
      <c r="X502" s="63"/>
      <c r="Y502" s="37"/>
      <c r="Z502" s="63"/>
      <c r="AA502" s="63"/>
      <c r="AB502" s="63"/>
    </row>
    <row r="503" spans="3:28" ht="12.75">
      <c r="C503" s="2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63"/>
      <c r="V503" s="63"/>
      <c r="W503" s="63"/>
      <c r="X503" s="63"/>
      <c r="Y503" s="37"/>
      <c r="Z503" s="63"/>
      <c r="AA503" s="63"/>
      <c r="AB503" s="63"/>
    </row>
    <row r="504" spans="3:28" ht="12.75">
      <c r="C504" s="2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63"/>
      <c r="V504" s="63"/>
      <c r="W504" s="63"/>
      <c r="X504" s="63"/>
      <c r="Y504" s="37"/>
      <c r="Z504" s="63"/>
      <c r="AA504" s="63"/>
      <c r="AB504" s="63"/>
    </row>
    <row r="505" spans="3:28" ht="12.75">
      <c r="C505" s="2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63"/>
      <c r="V505" s="63"/>
      <c r="W505" s="63"/>
      <c r="X505" s="63"/>
      <c r="Y505" s="37"/>
      <c r="Z505" s="63"/>
      <c r="AA505" s="63"/>
      <c r="AB505" s="63"/>
    </row>
    <row r="506" spans="3:28" ht="12.75">
      <c r="C506" s="2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63"/>
      <c r="V506" s="63"/>
      <c r="W506" s="63"/>
      <c r="X506" s="63"/>
      <c r="Y506" s="37"/>
      <c r="Z506" s="63"/>
      <c r="AA506" s="63"/>
      <c r="AB506" s="63"/>
    </row>
    <row r="507" spans="3:28" ht="12.75">
      <c r="C507" s="2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63"/>
      <c r="V507" s="63"/>
      <c r="W507" s="63"/>
      <c r="X507" s="63"/>
      <c r="Y507" s="37"/>
      <c r="Z507" s="63"/>
      <c r="AA507" s="63"/>
      <c r="AB507" s="63"/>
    </row>
    <row r="508" spans="3:28" ht="12.75">
      <c r="C508" s="2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63"/>
      <c r="V508" s="63"/>
      <c r="W508" s="63"/>
      <c r="X508" s="63"/>
      <c r="Y508" s="37"/>
      <c r="Z508" s="63"/>
      <c r="AA508" s="63"/>
      <c r="AB508" s="63"/>
    </row>
    <row r="509" spans="3:28" ht="12.75">
      <c r="C509" s="2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63"/>
      <c r="V509" s="63"/>
      <c r="W509" s="63"/>
      <c r="X509" s="63"/>
      <c r="Y509" s="37"/>
      <c r="Z509" s="63"/>
      <c r="AA509" s="63"/>
      <c r="AB509" s="63"/>
    </row>
    <row r="510" spans="3:28" ht="12.75">
      <c r="C510" s="2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63"/>
      <c r="V510" s="63"/>
      <c r="W510" s="63"/>
      <c r="X510" s="63"/>
      <c r="Y510" s="37"/>
      <c r="Z510" s="63"/>
      <c r="AA510" s="63"/>
      <c r="AB510" s="63"/>
    </row>
    <row r="511" spans="3:28" ht="12.75">
      <c r="C511" s="2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63"/>
      <c r="V511" s="63"/>
      <c r="W511" s="63"/>
      <c r="X511" s="63"/>
      <c r="Y511" s="37"/>
      <c r="Z511" s="63"/>
      <c r="AA511" s="63"/>
      <c r="AB511" s="63"/>
    </row>
    <row r="512" spans="3:28" ht="12.75">
      <c r="C512" s="2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63"/>
      <c r="V512" s="63"/>
      <c r="W512" s="63"/>
      <c r="X512" s="63"/>
      <c r="Y512" s="37"/>
      <c r="Z512" s="63"/>
      <c r="AA512" s="63"/>
      <c r="AB512" s="63"/>
    </row>
    <row r="513" spans="3:28" ht="12.75">
      <c r="C513" s="2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63"/>
      <c r="V513" s="63"/>
      <c r="W513" s="63"/>
      <c r="X513" s="63"/>
      <c r="Y513" s="37"/>
      <c r="Z513" s="63"/>
      <c r="AA513" s="63"/>
      <c r="AB513" s="63"/>
    </row>
    <row r="514" spans="3:28" ht="12.75">
      <c r="C514" s="2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63"/>
      <c r="V514" s="63"/>
      <c r="W514" s="63"/>
      <c r="X514" s="63"/>
      <c r="Y514" s="37"/>
      <c r="Z514" s="63"/>
      <c r="AA514" s="63"/>
      <c r="AB514" s="63"/>
    </row>
    <row r="515" spans="3:28" ht="12.75">
      <c r="C515" s="2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63"/>
      <c r="V515" s="63"/>
      <c r="W515" s="63"/>
      <c r="X515" s="63"/>
      <c r="Y515" s="37"/>
      <c r="Z515" s="63"/>
      <c r="AA515" s="63"/>
      <c r="AB515" s="63"/>
    </row>
    <row r="516" spans="3:28" ht="12.75">
      <c r="C516" s="2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63"/>
      <c r="V516" s="63"/>
      <c r="W516" s="63"/>
      <c r="X516" s="63"/>
      <c r="Y516" s="37"/>
      <c r="Z516" s="63"/>
      <c r="AA516" s="63"/>
      <c r="AB516" s="63"/>
    </row>
    <row r="517" spans="3:28" ht="12.75">
      <c r="C517" s="2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63"/>
      <c r="V517" s="63"/>
      <c r="W517" s="63"/>
      <c r="X517" s="63"/>
      <c r="Y517" s="37"/>
      <c r="Z517" s="63"/>
      <c r="AA517" s="63"/>
      <c r="AB517" s="63"/>
    </row>
    <row r="518" spans="3:28" ht="12.75">
      <c r="C518" s="2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63"/>
      <c r="V518" s="63"/>
      <c r="W518" s="63"/>
      <c r="X518" s="63"/>
      <c r="Y518" s="37"/>
      <c r="Z518" s="63"/>
      <c r="AA518" s="63"/>
      <c r="AB518" s="63"/>
    </row>
    <row r="519" spans="3:28" ht="12.75">
      <c r="C519" s="2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63"/>
      <c r="V519" s="63"/>
      <c r="W519" s="63"/>
      <c r="X519" s="63"/>
      <c r="Y519" s="37"/>
      <c r="Z519" s="63"/>
      <c r="AA519" s="63"/>
      <c r="AB519" s="63"/>
    </row>
    <row r="520" spans="3:28" ht="12.75">
      <c r="C520" s="2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63"/>
      <c r="V520" s="63"/>
      <c r="W520" s="63"/>
      <c r="X520" s="63"/>
      <c r="Y520" s="37"/>
      <c r="Z520" s="63"/>
      <c r="AA520" s="63"/>
      <c r="AB520" s="63"/>
    </row>
    <row r="521" ht="12.75">
      <c r="C521" s="2"/>
    </row>
    <row r="522" ht="12.75">
      <c r="C522" s="2"/>
    </row>
    <row r="523" ht="12.75">
      <c r="C523" s="2"/>
    </row>
    <row r="524" ht="12.75">
      <c r="C524" s="2"/>
    </row>
    <row r="525" ht="12.75">
      <c r="C525" s="2"/>
    </row>
    <row r="526" ht="12.75">
      <c r="C526" s="2"/>
    </row>
    <row r="527" ht="12.75">
      <c r="C527" s="2"/>
    </row>
    <row r="528" ht="12.75">
      <c r="C528" s="2"/>
    </row>
    <row r="529" ht="12.75">
      <c r="C529" s="2"/>
    </row>
    <row r="530" ht="12.75">
      <c r="C530" s="2"/>
    </row>
    <row r="531" ht="12.75">
      <c r="C531" s="2"/>
    </row>
    <row r="532" ht="12.75">
      <c r="C532" s="2"/>
    </row>
    <row r="533" ht="12.75">
      <c r="C533" s="2"/>
    </row>
    <row r="534" ht="12.75">
      <c r="C534" s="2"/>
    </row>
    <row r="535" ht="12.75">
      <c r="C535" s="2"/>
    </row>
    <row r="536" ht="12.75">
      <c r="C536" s="2"/>
    </row>
    <row r="537" ht="12.75">
      <c r="C537" s="2"/>
    </row>
    <row r="538" ht="12.75">
      <c r="C538" s="2"/>
    </row>
    <row r="539" ht="12.75">
      <c r="C539" s="2"/>
    </row>
    <row r="540" ht="12.75">
      <c r="C540" s="2"/>
    </row>
    <row r="541" ht="12.75">
      <c r="C541" s="2"/>
    </row>
    <row r="542" ht="12.75">
      <c r="C542" s="2"/>
    </row>
    <row r="543" ht="12.75">
      <c r="C543" s="2"/>
    </row>
    <row r="544" ht="12.75">
      <c r="C544" s="2"/>
    </row>
    <row r="545" ht="12.75">
      <c r="C545" s="2"/>
    </row>
    <row r="546" ht="12.75">
      <c r="C546" s="2"/>
    </row>
    <row r="547" ht="12.75">
      <c r="C547" s="2"/>
    </row>
    <row r="548" ht="12.75">
      <c r="C548" s="2"/>
    </row>
    <row r="549" ht="12.75">
      <c r="C549" s="2"/>
    </row>
    <row r="550" ht="12.75">
      <c r="C550" s="2"/>
    </row>
    <row r="551" ht="12.75">
      <c r="C551" s="2"/>
    </row>
    <row r="552" ht="12.75">
      <c r="C552" s="2"/>
    </row>
    <row r="553" ht="12.75">
      <c r="C553" s="2"/>
    </row>
    <row r="554" ht="12.75">
      <c r="C554" s="2"/>
    </row>
    <row r="555" ht="12.75">
      <c r="C555" s="2"/>
    </row>
    <row r="556" ht="12.75">
      <c r="C556" s="2"/>
    </row>
    <row r="557" ht="12.75">
      <c r="C557" s="2"/>
    </row>
    <row r="558" ht="12.75">
      <c r="C558" s="2"/>
    </row>
    <row r="559" ht="12.75">
      <c r="C559" s="2"/>
    </row>
    <row r="560" ht="12.75">
      <c r="C560" s="2"/>
    </row>
    <row r="561" ht="12.75">
      <c r="C561" s="2"/>
    </row>
    <row r="562" ht="12.75">
      <c r="C562" s="2"/>
    </row>
    <row r="563" ht="12.75">
      <c r="C563" s="2"/>
    </row>
    <row r="564" ht="12.75">
      <c r="C564" s="2"/>
    </row>
    <row r="565" ht="12.75">
      <c r="C565" s="2"/>
    </row>
    <row r="566" ht="12.75">
      <c r="C566" s="2"/>
    </row>
    <row r="567" ht="12.75">
      <c r="C567" s="2"/>
    </row>
    <row r="568" ht="12.75">
      <c r="C568" s="2"/>
    </row>
    <row r="569" ht="12.75">
      <c r="C569" s="2"/>
    </row>
    <row r="570" ht="12.75">
      <c r="C570" s="2"/>
    </row>
    <row r="571" ht="12.75">
      <c r="C571" s="2"/>
    </row>
    <row r="572" ht="12.75">
      <c r="C572" s="2"/>
    </row>
    <row r="573" ht="12.75">
      <c r="C573" s="2"/>
    </row>
    <row r="574" ht="12.75">
      <c r="C574" s="2"/>
    </row>
    <row r="575" ht="12.75">
      <c r="C575" s="2"/>
    </row>
    <row r="576" ht="12.75">
      <c r="C576" s="2"/>
    </row>
    <row r="577" ht="12.75">
      <c r="C577" s="2"/>
    </row>
    <row r="578" ht="12.75">
      <c r="C578" s="2"/>
    </row>
    <row r="579" ht="12.75">
      <c r="C579" s="2"/>
    </row>
    <row r="580" ht="12.75">
      <c r="C580" s="2"/>
    </row>
    <row r="581" ht="12.75">
      <c r="C581" s="2"/>
    </row>
    <row r="582" ht="12.75">
      <c r="C582" s="2"/>
    </row>
    <row r="583" ht="12.75">
      <c r="C583" s="2"/>
    </row>
    <row r="584" ht="12.75">
      <c r="C584" s="2"/>
    </row>
    <row r="585" ht="12.75">
      <c r="C585" s="2"/>
    </row>
    <row r="586" ht="12.75">
      <c r="C586" s="2"/>
    </row>
    <row r="587" ht="12.75">
      <c r="C587" s="2"/>
    </row>
    <row r="588" ht="12.75">
      <c r="C588" s="2"/>
    </row>
    <row r="589" ht="12.75">
      <c r="C589" s="2"/>
    </row>
    <row r="590" ht="12.75">
      <c r="C590" s="2"/>
    </row>
    <row r="591" ht="12.75">
      <c r="C591" s="2"/>
    </row>
    <row r="592" ht="12.75">
      <c r="C592" s="2"/>
    </row>
    <row r="593" ht="12.75">
      <c r="C593" s="2"/>
    </row>
    <row r="594" ht="12.75">
      <c r="C594" s="2"/>
    </row>
    <row r="595" ht="12.75">
      <c r="C595" s="2"/>
    </row>
    <row r="596" ht="12.75">
      <c r="C596" s="2"/>
    </row>
    <row r="597" ht="12.75">
      <c r="C597" s="2"/>
    </row>
    <row r="598" ht="12.75">
      <c r="C598" s="2"/>
    </row>
    <row r="599" ht="12.75">
      <c r="C599" s="2"/>
    </row>
    <row r="600" ht="12.75">
      <c r="C600" s="2"/>
    </row>
    <row r="601" ht="12.75">
      <c r="C601" s="2"/>
    </row>
    <row r="602" ht="12.75">
      <c r="C602" s="2"/>
    </row>
    <row r="603" ht="12.75">
      <c r="C603" s="2"/>
    </row>
    <row r="604" ht="12.75">
      <c r="C604" s="2"/>
    </row>
    <row r="605" ht="12.75">
      <c r="C605" s="2"/>
    </row>
    <row r="606" ht="12.75">
      <c r="C606" s="2"/>
    </row>
    <row r="607" ht="12.75">
      <c r="C607" s="2"/>
    </row>
    <row r="608" ht="12.75">
      <c r="C608" s="2"/>
    </row>
    <row r="609" ht="12.75">
      <c r="C609" s="2"/>
    </row>
    <row r="610" ht="12.75">
      <c r="C610" s="2"/>
    </row>
    <row r="611" ht="12.75">
      <c r="C611" s="2"/>
    </row>
    <row r="612" ht="12.75">
      <c r="C612" s="2"/>
    </row>
    <row r="613" ht="12.75">
      <c r="C613" s="2"/>
    </row>
    <row r="614" ht="12.75">
      <c r="C614" s="2"/>
    </row>
    <row r="615" ht="12.75">
      <c r="C615" s="2"/>
    </row>
    <row r="616" ht="12.75">
      <c r="C616" s="2"/>
    </row>
    <row r="617" ht="12.75">
      <c r="C617" s="2"/>
    </row>
    <row r="618" ht="12.75">
      <c r="C618" s="2"/>
    </row>
    <row r="619" ht="12.75">
      <c r="C619" s="2"/>
    </row>
    <row r="620" ht="12.75">
      <c r="C620" s="2"/>
    </row>
    <row r="621" ht="12.75">
      <c r="C621" s="2"/>
    </row>
    <row r="622" ht="12.75">
      <c r="C622" s="2"/>
    </row>
    <row r="623" ht="12.75">
      <c r="C623" s="2"/>
    </row>
    <row r="624" ht="12.75">
      <c r="C624" s="2"/>
    </row>
    <row r="625" ht="12.75">
      <c r="C625" s="2"/>
    </row>
    <row r="626" ht="12.75">
      <c r="C626" s="2"/>
    </row>
    <row r="627" ht="12.75">
      <c r="C627" s="2"/>
    </row>
    <row r="628" ht="12.75">
      <c r="C628" s="2"/>
    </row>
    <row r="629" ht="12.75">
      <c r="C629" s="2"/>
    </row>
    <row r="630" ht="12.75">
      <c r="C630" s="2"/>
    </row>
    <row r="631" ht="12.75">
      <c r="C631" s="2"/>
    </row>
    <row r="632" ht="12.75">
      <c r="C632" s="2"/>
    </row>
    <row r="633" ht="12.75">
      <c r="C633" s="2"/>
    </row>
    <row r="634" ht="12.75">
      <c r="C634" s="2"/>
    </row>
    <row r="635" ht="12.75">
      <c r="C635" s="2"/>
    </row>
    <row r="636" ht="12.75">
      <c r="C636" s="2"/>
    </row>
    <row r="637" ht="12.75">
      <c r="C637" s="2"/>
    </row>
    <row r="638" ht="12.75">
      <c r="C638" s="2"/>
    </row>
    <row r="639" ht="12.75">
      <c r="C639" s="2"/>
    </row>
    <row r="640" ht="12.75">
      <c r="C640" s="2"/>
    </row>
    <row r="641" ht="12.75">
      <c r="C641" s="2"/>
    </row>
    <row r="642" ht="12.75">
      <c r="C642" s="2"/>
    </row>
    <row r="643" ht="12.75">
      <c r="C643" s="2"/>
    </row>
    <row r="644" ht="12.75">
      <c r="C644" s="2"/>
    </row>
    <row r="645" ht="12.75">
      <c r="C645" s="2"/>
    </row>
    <row r="646" ht="12.75">
      <c r="C646" s="2"/>
    </row>
    <row r="647" ht="12.75">
      <c r="C647" s="2"/>
    </row>
    <row r="648" ht="12.75">
      <c r="C648" s="2"/>
    </row>
    <row r="649" ht="12.75">
      <c r="C649" s="2"/>
    </row>
    <row r="650" ht="12.75">
      <c r="C650" s="2"/>
    </row>
    <row r="651" ht="12.75">
      <c r="C651" s="2"/>
    </row>
    <row r="652" ht="12.75">
      <c r="C652" s="2"/>
    </row>
    <row r="653" ht="12.75">
      <c r="C653" s="2"/>
    </row>
    <row r="654" ht="12.75">
      <c r="C654" s="2"/>
    </row>
    <row r="655" ht="12.75">
      <c r="C655" s="2"/>
    </row>
    <row r="656" ht="12.75">
      <c r="C656" s="2"/>
    </row>
    <row r="657" ht="12.75">
      <c r="C657" s="2"/>
    </row>
    <row r="658" ht="12.75">
      <c r="C658" s="2"/>
    </row>
    <row r="659" ht="12.75">
      <c r="C659" s="2"/>
    </row>
    <row r="660" ht="12.75">
      <c r="C660" s="2"/>
    </row>
    <row r="661" ht="12.75">
      <c r="C661" s="2"/>
    </row>
    <row r="662" ht="12.75">
      <c r="C662" s="2"/>
    </row>
    <row r="663" ht="12.75">
      <c r="C663" s="2"/>
    </row>
    <row r="664" ht="12.75">
      <c r="C664" s="2"/>
    </row>
    <row r="665" ht="12.75">
      <c r="C665" s="2"/>
    </row>
    <row r="666" ht="12.75">
      <c r="C666" s="2"/>
    </row>
    <row r="667" ht="12.75">
      <c r="C667" s="2"/>
    </row>
    <row r="668" ht="12.75">
      <c r="C668" s="2"/>
    </row>
    <row r="669" ht="12.75">
      <c r="C669" s="2"/>
    </row>
    <row r="670" ht="12.75">
      <c r="C670" s="2"/>
    </row>
    <row r="671" ht="12.75">
      <c r="C671" s="2"/>
    </row>
    <row r="672" ht="12.75">
      <c r="C672" s="2"/>
    </row>
    <row r="673" ht="12.75">
      <c r="C673" s="2"/>
    </row>
    <row r="674" ht="12.75">
      <c r="C674" s="2"/>
    </row>
    <row r="675" ht="12.75">
      <c r="C675" s="2"/>
    </row>
    <row r="676" ht="12.75">
      <c r="C676" s="2"/>
    </row>
    <row r="677" ht="12.75">
      <c r="C677" s="2"/>
    </row>
    <row r="678" ht="12.75">
      <c r="C678" s="2"/>
    </row>
    <row r="679" ht="12.75">
      <c r="C679" s="2"/>
    </row>
    <row r="680" ht="12.75">
      <c r="C680" s="2"/>
    </row>
    <row r="681" ht="12.75">
      <c r="C681" s="2"/>
    </row>
    <row r="682" ht="12.75">
      <c r="C682" s="2"/>
    </row>
    <row r="683" ht="12.75">
      <c r="C683" s="2"/>
    </row>
    <row r="684" ht="12.75">
      <c r="C684" s="2"/>
    </row>
    <row r="685" ht="12.75">
      <c r="C685" s="2"/>
    </row>
    <row r="686" ht="12.75">
      <c r="C686" s="2"/>
    </row>
    <row r="687" ht="12.75">
      <c r="C687" s="2"/>
    </row>
    <row r="688" ht="12.75">
      <c r="C688" s="2"/>
    </row>
    <row r="689" ht="12.75">
      <c r="C689" s="2"/>
    </row>
    <row r="690" ht="12.75">
      <c r="C690" s="2"/>
    </row>
    <row r="691" ht="12.75">
      <c r="C691" s="2"/>
    </row>
    <row r="692" ht="12.75">
      <c r="C692" s="2"/>
    </row>
    <row r="693" ht="12.75">
      <c r="C693" s="2"/>
    </row>
    <row r="694" ht="12.75">
      <c r="C694" s="2"/>
    </row>
    <row r="695" ht="12.75">
      <c r="C695" s="2"/>
    </row>
    <row r="696" ht="12.75">
      <c r="C696" s="2"/>
    </row>
    <row r="697" ht="12.75">
      <c r="C697" s="2"/>
    </row>
    <row r="698" ht="12.75">
      <c r="C698" s="2"/>
    </row>
    <row r="699" ht="12.75">
      <c r="C699" s="2"/>
    </row>
    <row r="700" ht="12.75">
      <c r="C700" s="2"/>
    </row>
    <row r="701" ht="12.75">
      <c r="C701" s="2"/>
    </row>
    <row r="702" ht="12.75">
      <c r="C702" s="2"/>
    </row>
    <row r="703" ht="12.75">
      <c r="C703" s="2"/>
    </row>
    <row r="704" ht="12.75">
      <c r="C704" s="2"/>
    </row>
    <row r="705" ht="12.75">
      <c r="C705" s="2"/>
    </row>
    <row r="706" ht="12.75">
      <c r="C706" s="2"/>
    </row>
    <row r="707" ht="12.75">
      <c r="C707" s="2"/>
    </row>
    <row r="708" ht="12.75">
      <c r="C708" s="2"/>
    </row>
    <row r="709" ht="12.75">
      <c r="C709" s="2"/>
    </row>
    <row r="710" ht="12.75">
      <c r="C710" s="2"/>
    </row>
    <row r="711" ht="12.75">
      <c r="C711" s="2"/>
    </row>
    <row r="712" ht="12.75">
      <c r="C712" s="2"/>
    </row>
    <row r="713" ht="12.75">
      <c r="C713" s="2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3"/>
    </row>
    <row r="728" ht="12.75">
      <c r="C728" s="3"/>
    </row>
    <row r="729" ht="12.75">
      <c r="C729" s="3"/>
    </row>
    <row r="730" ht="12.75">
      <c r="C730" s="3"/>
    </row>
    <row r="731" ht="12.75">
      <c r="C731" s="3"/>
    </row>
    <row r="732" ht="12.75">
      <c r="C732" s="3"/>
    </row>
    <row r="733" ht="12.75">
      <c r="C733" s="3"/>
    </row>
    <row r="734" ht="12.75">
      <c r="C734" s="3"/>
    </row>
    <row r="735" ht="12.75">
      <c r="C735" s="3"/>
    </row>
    <row r="736" ht="12.75">
      <c r="C736" s="3"/>
    </row>
    <row r="737" ht="12.75">
      <c r="C737" s="3"/>
    </row>
    <row r="738" ht="12.75">
      <c r="C738" s="3"/>
    </row>
    <row r="739" ht="12.75">
      <c r="C739" s="3"/>
    </row>
    <row r="740" ht="12.75">
      <c r="C740" s="3"/>
    </row>
    <row r="741" ht="12.75">
      <c r="C741" s="3"/>
    </row>
    <row r="742" ht="12.75">
      <c r="C742" s="3"/>
    </row>
    <row r="743" ht="12.75">
      <c r="C743" s="3"/>
    </row>
    <row r="744" ht="12.75">
      <c r="C744" s="3"/>
    </row>
    <row r="745" ht="12.75">
      <c r="C745" s="3"/>
    </row>
    <row r="746" ht="12.75">
      <c r="C746" s="3"/>
    </row>
    <row r="747" ht="12.75">
      <c r="C747" s="3"/>
    </row>
    <row r="748" ht="12.75">
      <c r="C748" s="3"/>
    </row>
    <row r="749" ht="12.75">
      <c r="C749" s="3"/>
    </row>
    <row r="750" ht="12.75">
      <c r="C750" s="3"/>
    </row>
    <row r="751" ht="12.75">
      <c r="C751" s="3"/>
    </row>
    <row r="752" ht="12.75">
      <c r="C752" s="3"/>
    </row>
    <row r="753" ht="12.75">
      <c r="C753" s="3"/>
    </row>
    <row r="754" ht="12.75">
      <c r="C754" s="3"/>
    </row>
    <row r="755" ht="12.75">
      <c r="C755" s="3"/>
    </row>
    <row r="756" ht="12.75">
      <c r="C756" s="3"/>
    </row>
    <row r="757" ht="12.75">
      <c r="C757" s="3"/>
    </row>
    <row r="758" ht="12.75">
      <c r="C758" s="3"/>
    </row>
    <row r="759" ht="12.75">
      <c r="C759" s="3"/>
    </row>
    <row r="760" ht="12.75">
      <c r="C760" s="3"/>
    </row>
    <row r="761" ht="12.75">
      <c r="C761" s="3"/>
    </row>
    <row r="762" ht="12.75">
      <c r="C762" s="3"/>
    </row>
    <row r="763" ht="12.75">
      <c r="C763" s="3"/>
    </row>
    <row r="764" ht="12.75">
      <c r="C764" s="3"/>
    </row>
    <row r="765" ht="12.75">
      <c r="C765" s="3"/>
    </row>
    <row r="766" ht="12.75">
      <c r="C766" s="3"/>
    </row>
    <row r="767" ht="12.75">
      <c r="C767" s="3"/>
    </row>
    <row r="768" ht="12.75">
      <c r="C768" s="3"/>
    </row>
    <row r="769" ht="12.75">
      <c r="C769" s="3"/>
    </row>
    <row r="770" ht="12.75">
      <c r="C770" s="3"/>
    </row>
    <row r="771" ht="12.75">
      <c r="C771" s="3"/>
    </row>
    <row r="772" ht="12.75">
      <c r="C772" s="3"/>
    </row>
    <row r="773" ht="12.75">
      <c r="C773" s="3"/>
    </row>
    <row r="774" ht="12.75">
      <c r="C774" s="3"/>
    </row>
    <row r="775" ht="12.75">
      <c r="C775" s="3"/>
    </row>
    <row r="776" ht="12.75">
      <c r="C776" s="3"/>
    </row>
    <row r="777" ht="12.75">
      <c r="C777" s="3"/>
    </row>
    <row r="778" ht="12.75">
      <c r="C778" s="3"/>
    </row>
    <row r="779" ht="12.75">
      <c r="C779" s="3"/>
    </row>
    <row r="780" ht="12.75">
      <c r="C780" s="3"/>
    </row>
    <row r="781" ht="12.75">
      <c r="C781" s="3"/>
    </row>
    <row r="782" ht="12.75">
      <c r="C782" s="3"/>
    </row>
    <row r="783" ht="12.75">
      <c r="C783" s="3"/>
    </row>
    <row r="784" ht="12.75">
      <c r="C784" s="3"/>
    </row>
    <row r="785" ht="12.75">
      <c r="C785" s="3"/>
    </row>
    <row r="786" ht="12.75">
      <c r="C786" s="3"/>
    </row>
    <row r="787" ht="12.75">
      <c r="C787" s="3"/>
    </row>
    <row r="788" ht="12.75">
      <c r="C788" s="3"/>
    </row>
    <row r="789" ht="12.75">
      <c r="C789" s="3"/>
    </row>
    <row r="790" ht="12.75">
      <c r="C790" s="3"/>
    </row>
    <row r="791" ht="12.75">
      <c r="C791" s="3"/>
    </row>
    <row r="792" ht="12.75">
      <c r="C792" s="3"/>
    </row>
    <row r="793" ht="12.75">
      <c r="C793" s="3"/>
    </row>
    <row r="794" ht="12.75">
      <c r="C794" s="3"/>
    </row>
    <row r="795" ht="12.75">
      <c r="C795" s="3"/>
    </row>
    <row r="796" ht="12.75">
      <c r="C796" s="3"/>
    </row>
    <row r="797" ht="12.75">
      <c r="C797" s="3"/>
    </row>
    <row r="798" ht="12.75">
      <c r="C798" s="3"/>
    </row>
    <row r="799" ht="12.75">
      <c r="C799" s="3"/>
    </row>
    <row r="800" ht="12.75">
      <c r="C800" s="3"/>
    </row>
    <row r="801" ht="12.75">
      <c r="C801" s="3"/>
    </row>
    <row r="802" ht="12.75">
      <c r="C802" s="3"/>
    </row>
    <row r="803" ht="12.75">
      <c r="C803" s="3"/>
    </row>
    <row r="804" ht="12.75">
      <c r="C804" s="3"/>
    </row>
    <row r="805" ht="12.75">
      <c r="C805" s="3"/>
    </row>
    <row r="806" ht="12.75">
      <c r="C806" s="3"/>
    </row>
    <row r="807" ht="12.75">
      <c r="C807" s="3"/>
    </row>
    <row r="808" ht="12.75">
      <c r="C808" s="3"/>
    </row>
    <row r="809" ht="12.75">
      <c r="C809" s="3"/>
    </row>
    <row r="810" ht="12.75">
      <c r="C810" s="3"/>
    </row>
    <row r="811" ht="12.75">
      <c r="C811" s="3"/>
    </row>
    <row r="812" ht="12.75">
      <c r="C812" s="3"/>
    </row>
    <row r="813" ht="12.75">
      <c r="C813" s="3"/>
    </row>
    <row r="814" ht="12.75">
      <c r="C814" s="3"/>
    </row>
    <row r="815" ht="12.75">
      <c r="C815" s="3"/>
    </row>
    <row r="816" ht="12.75">
      <c r="C816" s="3"/>
    </row>
    <row r="817" ht="12.75">
      <c r="C817" s="3"/>
    </row>
    <row r="818" ht="12.75">
      <c r="C818" s="3"/>
    </row>
    <row r="819" ht="12.75">
      <c r="C819" s="3"/>
    </row>
    <row r="820" ht="12.75">
      <c r="C820" s="3"/>
    </row>
    <row r="821" ht="12.75">
      <c r="C821" s="3"/>
    </row>
    <row r="822" ht="12.75">
      <c r="C822" s="3"/>
    </row>
    <row r="823" ht="12.75">
      <c r="C823" s="3"/>
    </row>
    <row r="824" ht="12.75">
      <c r="C824" s="3"/>
    </row>
    <row r="825" ht="12.75">
      <c r="C825" s="3"/>
    </row>
    <row r="826" ht="12.75">
      <c r="C826" s="3"/>
    </row>
    <row r="827" ht="12.75">
      <c r="C827" s="3"/>
    </row>
    <row r="828" ht="12.75">
      <c r="C828" s="3"/>
    </row>
    <row r="829" ht="12.75">
      <c r="C829" s="3"/>
    </row>
    <row r="830" ht="12.75">
      <c r="C830" s="3"/>
    </row>
    <row r="831" ht="12.75">
      <c r="C831" s="3"/>
    </row>
    <row r="832" ht="12.75">
      <c r="C832" s="3"/>
    </row>
    <row r="833" ht="12.75">
      <c r="C833" s="3"/>
    </row>
    <row r="834" ht="12.75">
      <c r="C834" s="3"/>
    </row>
    <row r="835" ht="12.75">
      <c r="C835" s="3"/>
    </row>
    <row r="836" ht="12.75">
      <c r="C836" s="3"/>
    </row>
    <row r="837" ht="12.75">
      <c r="C837" s="3"/>
    </row>
    <row r="838" ht="12.75">
      <c r="C838" s="3"/>
    </row>
    <row r="839" ht="12.75">
      <c r="C839" s="3"/>
    </row>
    <row r="840" ht="12.75">
      <c r="C840" s="3"/>
    </row>
    <row r="841" ht="12.75">
      <c r="C841" s="3"/>
    </row>
    <row r="842" ht="12.75">
      <c r="C842" s="3"/>
    </row>
    <row r="843" ht="12.75">
      <c r="C843" s="3"/>
    </row>
    <row r="844" ht="12.75">
      <c r="C844" s="3"/>
    </row>
    <row r="845" ht="12.75">
      <c r="C845" s="3"/>
    </row>
    <row r="846" ht="12.75">
      <c r="C846" s="3"/>
    </row>
    <row r="847" ht="12.75">
      <c r="C847" s="3"/>
    </row>
    <row r="848" ht="12.75">
      <c r="C848" s="3"/>
    </row>
    <row r="849" ht="12.75">
      <c r="C849" s="3"/>
    </row>
    <row r="850" ht="12.75">
      <c r="C850" s="3"/>
    </row>
    <row r="851" ht="12.75">
      <c r="C851" s="3"/>
    </row>
    <row r="852" ht="12.75">
      <c r="C852" s="3"/>
    </row>
    <row r="853" ht="12.75">
      <c r="C853" s="3"/>
    </row>
    <row r="854" ht="12.75">
      <c r="C854" s="3"/>
    </row>
    <row r="855" ht="12.75">
      <c r="C855" s="3"/>
    </row>
    <row r="856" ht="12.75">
      <c r="C856" s="3"/>
    </row>
    <row r="857" ht="12.75">
      <c r="C857" s="3"/>
    </row>
    <row r="858" ht="12.75">
      <c r="C858" s="3"/>
    </row>
    <row r="859" ht="12.75">
      <c r="C859" s="3"/>
    </row>
    <row r="860" ht="12.75">
      <c r="C860" s="3"/>
    </row>
    <row r="861" ht="12.75">
      <c r="C861" s="3"/>
    </row>
    <row r="862" ht="12.75">
      <c r="C862" s="3"/>
    </row>
    <row r="863" ht="12.75">
      <c r="C863" s="3"/>
    </row>
    <row r="864" ht="12.75">
      <c r="C864" s="3"/>
    </row>
    <row r="865" ht="12.75">
      <c r="C865" s="3"/>
    </row>
    <row r="866" ht="12.75">
      <c r="C866" s="3"/>
    </row>
    <row r="867" ht="12.75">
      <c r="C867" s="3"/>
    </row>
    <row r="868" ht="12.75">
      <c r="C868" s="3"/>
    </row>
    <row r="869" ht="12.75">
      <c r="C869" s="3"/>
    </row>
    <row r="870" ht="12.75">
      <c r="C870" s="3"/>
    </row>
    <row r="871" ht="12.75">
      <c r="C871" s="3"/>
    </row>
    <row r="872" ht="12.75">
      <c r="C872" s="3"/>
    </row>
    <row r="873" ht="12.75">
      <c r="C873" s="3"/>
    </row>
    <row r="874" ht="12.75">
      <c r="C874" s="3"/>
    </row>
    <row r="875" ht="12.75">
      <c r="C875" s="3"/>
    </row>
    <row r="876" ht="12.75">
      <c r="C876" s="3"/>
    </row>
    <row r="877" ht="12.75">
      <c r="C877" s="3"/>
    </row>
    <row r="878" ht="12.75">
      <c r="C878" s="3"/>
    </row>
    <row r="879" ht="12.75">
      <c r="C879" s="3"/>
    </row>
    <row r="880" ht="12.75">
      <c r="C880" s="3"/>
    </row>
    <row r="881" ht="12.75">
      <c r="C881" s="3"/>
    </row>
    <row r="882" ht="12.75">
      <c r="C882" s="3"/>
    </row>
    <row r="883" ht="12.75">
      <c r="C883" s="3"/>
    </row>
    <row r="884" ht="12.75">
      <c r="C884" s="3"/>
    </row>
    <row r="885" ht="12.75">
      <c r="C885" s="3"/>
    </row>
    <row r="886" ht="12.75">
      <c r="C886" s="3"/>
    </row>
    <row r="887" ht="12.75">
      <c r="C887" s="3"/>
    </row>
    <row r="888" ht="12.75">
      <c r="C888" s="3"/>
    </row>
    <row r="889" ht="12.75">
      <c r="C889" s="3"/>
    </row>
    <row r="890" ht="12.75">
      <c r="C890" s="3"/>
    </row>
    <row r="891" ht="12.75">
      <c r="C891" s="3"/>
    </row>
    <row r="892" ht="12.75">
      <c r="C892" s="3"/>
    </row>
    <row r="893" ht="12.75">
      <c r="C893" s="3"/>
    </row>
    <row r="894" ht="12.75">
      <c r="C894" s="3"/>
    </row>
    <row r="895" ht="12.75">
      <c r="C895" s="3"/>
    </row>
    <row r="896" ht="12.75">
      <c r="C896" s="3"/>
    </row>
    <row r="897" ht="12.75">
      <c r="C897" s="3"/>
    </row>
    <row r="898" ht="12.75">
      <c r="C898" s="3"/>
    </row>
    <row r="899" ht="12.75">
      <c r="C899" s="3"/>
    </row>
    <row r="900" ht="12.75">
      <c r="C900" s="3"/>
    </row>
    <row r="901" ht="12.75">
      <c r="C901" s="3"/>
    </row>
    <row r="902" ht="12.75">
      <c r="C902" s="3"/>
    </row>
    <row r="903" ht="12.75">
      <c r="C903" s="3"/>
    </row>
    <row r="904" ht="12.75">
      <c r="C904" s="3"/>
    </row>
    <row r="905" ht="12.75">
      <c r="C905" s="3"/>
    </row>
    <row r="906" ht="12.75">
      <c r="C906" s="3"/>
    </row>
    <row r="907" ht="12.75">
      <c r="C907" s="3"/>
    </row>
    <row r="908" ht="12.75">
      <c r="C908" s="3"/>
    </row>
    <row r="909" ht="12.75">
      <c r="C909" s="3"/>
    </row>
    <row r="910" ht="12.75">
      <c r="C910" s="3"/>
    </row>
    <row r="911" ht="12.75">
      <c r="C911" s="3"/>
    </row>
    <row r="912" ht="12.75">
      <c r="C912" s="3"/>
    </row>
    <row r="913" ht="12.75">
      <c r="C913" s="3"/>
    </row>
    <row r="914" ht="12.75">
      <c r="C914" s="3"/>
    </row>
    <row r="915" ht="12.75">
      <c r="C915" s="3"/>
    </row>
    <row r="916" ht="12.75">
      <c r="C916" s="3"/>
    </row>
    <row r="917" ht="12.75">
      <c r="C917" s="3"/>
    </row>
    <row r="918" ht="12.75">
      <c r="C918" s="3"/>
    </row>
    <row r="919" ht="12.75">
      <c r="C919" s="3"/>
    </row>
    <row r="920" ht="12.75">
      <c r="C920" s="3"/>
    </row>
    <row r="921" ht="12.75">
      <c r="C921" s="3"/>
    </row>
    <row r="922" ht="12.75">
      <c r="C922" s="3"/>
    </row>
    <row r="923" ht="12.75">
      <c r="C923" s="3"/>
    </row>
    <row r="924" ht="12.75">
      <c r="C924" s="3"/>
    </row>
    <row r="925" ht="12.75">
      <c r="C925" s="3"/>
    </row>
    <row r="926" ht="12.75">
      <c r="C926" s="3"/>
    </row>
    <row r="927" ht="12.75">
      <c r="C927" s="3"/>
    </row>
    <row r="928" ht="12.75">
      <c r="C928" s="3"/>
    </row>
    <row r="929" ht="12.75">
      <c r="C929" s="3"/>
    </row>
    <row r="930" ht="12.75">
      <c r="C930" s="3"/>
    </row>
    <row r="931" ht="12.75">
      <c r="C931" s="3"/>
    </row>
    <row r="932" ht="12.75">
      <c r="C932" s="3"/>
    </row>
    <row r="933" ht="12.75">
      <c r="C933" s="3"/>
    </row>
    <row r="934" ht="12.75">
      <c r="C934" s="3"/>
    </row>
    <row r="935" ht="12.75">
      <c r="C935" s="3"/>
    </row>
    <row r="936" ht="12.75">
      <c r="C936" s="3"/>
    </row>
    <row r="937" ht="12.75">
      <c r="C937" s="3"/>
    </row>
    <row r="938" ht="12.75">
      <c r="C938" s="3"/>
    </row>
    <row r="939" ht="12.75">
      <c r="C939" s="3"/>
    </row>
    <row r="940" ht="12.75">
      <c r="C940" s="3"/>
    </row>
    <row r="941" ht="12.75">
      <c r="C941" s="3"/>
    </row>
    <row r="942" ht="12.75">
      <c r="C942" s="3"/>
    </row>
    <row r="943" ht="12.75">
      <c r="C943" s="3"/>
    </row>
    <row r="944" ht="12.75">
      <c r="C944" s="3"/>
    </row>
    <row r="945" ht="12.75">
      <c r="C945" s="3"/>
    </row>
    <row r="946" ht="12.75">
      <c r="C946" s="3"/>
    </row>
    <row r="947" ht="12.75">
      <c r="C947" s="3"/>
    </row>
    <row r="948" ht="12.75">
      <c r="C948" s="3"/>
    </row>
    <row r="949" ht="12.75">
      <c r="C949" s="3"/>
    </row>
    <row r="950" ht="12.75">
      <c r="C950" s="3"/>
    </row>
    <row r="951" ht="12.75">
      <c r="C951" s="3"/>
    </row>
    <row r="952" ht="12.75">
      <c r="C952" s="3"/>
    </row>
    <row r="953" ht="12.75">
      <c r="C953" s="3"/>
    </row>
    <row r="954" ht="12.75">
      <c r="C954" s="3"/>
    </row>
    <row r="955" ht="12.75">
      <c r="C955" s="3"/>
    </row>
    <row r="956" ht="12.75">
      <c r="C956" s="3"/>
    </row>
    <row r="957" ht="12.75">
      <c r="C957" s="3"/>
    </row>
    <row r="958" ht="12.75">
      <c r="C958" s="3"/>
    </row>
    <row r="959" ht="12.75">
      <c r="C959" s="3"/>
    </row>
    <row r="960" ht="12.75">
      <c r="C960" s="3"/>
    </row>
    <row r="961" ht="12.75">
      <c r="C961" s="3"/>
    </row>
    <row r="962" ht="12.75">
      <c r="C962" s="3"/>
    </row>
    <row r="963" ht="12.75">
      <c r="C963" s="3"/>
    </row>
    <row r="964" ht="12.75">
      <c r="C964" s="3"/>
    </row>
    <row r="965" ht="12.75">
      <c r="C965" s="3"/>
    </row>
    <row r="966" ht="12.75">
      <c r="C966" s="3"/>
    </row>
    <row r="967" ht="12.75">
      <c r="C967" s="3"/>
    </row>
    <row r="968" ht="12.75">
      <c r="C968" s="3"/>
    </row>
    <row r="969" ht="12.75">
      <c r="C969" s="3"/>
    </row>
    <row r="970" ht="12.75">
      <c r="C970" s="3"/>
    </row>
    <row r="971" ht="12.75">
      <c r="C971" s="3"/>
    </row>
    <row r="972" ht="12.75">
      <c r="C972" s="3"/>
    </row>
    <row r="973" ht="12.75">
      <c r="C973" s="3"/>
    </row>
    <row r="974" ht="12.75">
      <c r="C974" s="3"/>
    </row>
    <row r="975" ht="12.75">
      <c r="C975" s="3"/>
    </row>
    <row r="976" ht="12.75">
      <c r="C976" s="3"/>
    </row>
    <row r="977" ht="12.75">
      <c r="C977" s="3"/>
    </row>
    <row r="978" ht="12.75">
      <c r="C978" s="3"/>
    </row>
    <row r="979" ht="12.75">
      <c r="C979" s="3"/>
    </row>
    <row r="980" ht="12.75">
      <c r="C980" s="3"/>
    </row>
    <row r="981" ht="12.75">
      <c r="C981" s="3"/>
    </row>
    <row r="982" ht="12.75">
      <c r="C982" s="3"/>
    </row>
    <row r="983" ht="12.75">
      <c r="C983" s="3"/>
    </row>
    <row r="984" ht="12.75">
      <c r="C984" s="3"/>
    </row>
    <row r="985" ht="12.75">
      <c r="C985" s="3"/>
    </row>
    <row r="986" ht="12.75">
      <c r="C986" s="3"/>
    </row>
    <row r="987" ht="12.75">
      <c r="C987" s="3"/>
    </row>
    <row r="988" ht="12.75">
      <c r="C988" s="3"/>
    </row>
    <row r="989" ht="12.75">
      <c r="C989" s="3"/>
    </row>
    <row r="990" ht="12.75">
      <c r="C990" s="3"/>
    </row>
    <row r="991" ht="12.75">
      <c r="C991" s="3"/>
    </row>
    <row r="992" ht="12.75">
      <c r="C992" s="3"/>
    </row>
    <row r="993" ht="12.75">
      <c r="C993" s="3"/>
    </row>
    <row r="994" ht="12.75">
      <c r="C994" s="3"/>
    </row>
    <row r="995" ht="12.75">
      <c r="C995" s="3"/>
    </row>
    <row r="996" ht="12.75">
      <c r="C996" s="3"/>
    </row>
    <row r="997" ht="12.75">
      <c r="C997" s="3"/>
    </row>
    <row r="998" ht="12.75">
      <c r="C998" s="3"/>
    </row>
    <row r="999" ht="12.75">
      <c r="C999" s="3"/>
    </row>
    <row r="1000" ht="12.75">
      <c r="C1000" s="3"/>
    </row>
    <row r="1001" ht="12.75">
      <c r="C1001" s="3"/>
    </row>
    <row r="1002" ht="12.75">
      <c r="C1002" s="3"/>
    </row>
    <row r="1003" ht="12.75">
      <c r="C1003" s="3"/>
    </row>
    <row r="1004" ht="12.75">
      <c r="C1004" s="3"/>
    </row>
    <row r="1005" ht="12.75">
      <c r="C1005" s="3"/>
    </row>
    <row r="1006" ht="12.75">
      <c r="C1006" s="3"/>
    </row>
    <row r="1007" ht="12.75">
      <c r="C1007" s="3"/>
    </row>
    <row r="1008" ht="12.75">
      <c r="C1008" s="3"/>
    </row>
    <row r="1009" ht="12.75">
      <c r="C1009" s="3"/>
    </row>
    <row r="1010" ht="12.75">
      <c r="C1010" s="3"/>
    </row>
    <row r="1011" ht="12.75">
      <c r="C1011" s="3"/>
    </row>
    <row r="1012" ht="12.75">
      <c r="C1012" s="3"/>
    </row>
    <row r="1013" ht="12.75">
      <c r="C1013" s="3"/>
    </row>
    <row r="1014" ht="12.75">
      <c r="C1014" s="3"/>
    </row>
    <row r="1015" ht="12.75">
      <c r="C1015" s="3"/>
    </row>
    <row r="1016" ht="12.75">
      <c r="C1016" s="3"/>
    </row>
    <row r="1017" ht="12.75">
      <c r="C1017" s="3"/>
    </row>
    <row r="1018" ht="12.75">
      <c r="C1018" s="3"/>
    </row>
    <row r="1019" ht="12.75">
      <c r="C1019" s="3"/>
    </row>
    <row r="1020" ht="12.75">
      <c r="C1020" s="3"/>
    </row>
    <row r="1021" ht="12.75">
      <c r="C1021" s="3"/>
    </row>
    <row r="1022" ht="12.75">
      <c r="C1022" s="3"/>
    </row>
    <row r="1023" ht="12.75">
      <c r="C1023" s="3"/>
    </row>
    <row r="1024" ht="12.75">
      <c r="C1024" s="3"/>
    </row>
    <row r="1025" ht="12.75">
      <c r="C1025" s="3"/>
    </row>
    <row r="1026" ht="12.75">
      <c r="C1026" s="3"/>
    </row>
    <row r="1027" ht="12.75">
      <c r="C1027" s="3"/>
    </row>
    <row r="1028" ht="12.75">
      <c r="C1028" s="3"/>
    </row>
    <row r="1029" ht="12.75">
      <c r="C1029" s="3"/>
    </row>
    <row r="1030" ht="12.75">
      <c r="C1030" s="3"/>
    </row>
    <row r="1031" ht="12.75">
      <c r="C1031" s="3"/>
    </row>
    <row r="1032" ht="12.75">
      <c r="C1032" s="3"/>
    </row>
    <row r="1033" ht="12.75">
      <c r="C1033" s="3"/>
    </row>
    <row r="1034" ht="12.75">
      <c r="C1034" s="3"/>
    </row>
    <row r="1035" ht="12.75">
      <c r="C1035" s="3"/>
    </row>
    <row r="1036" ht="12.75">
      <c r="C1036" s="3"/>
    </row>
    <row r="1037" ht="12.75">
      <c r="C1037" s="3"/>
    </row>
    <row r="1038" ht="12.75">
      <c r="C1038" s="3"/>
    </row>
    <row r="1039" ht="12.75">
      <c r="C1039" s="3"/>
    </row>
    <row r="1040" ht="12.75">
      <c r="C1040" s="3"/>
    </row>
    <row r="1041" ht="12.75">
      <c r="C1041" s="3"/>
    </row>
    <row r="1042" ht="12.75">
      <c r="C1042" s="3"/>
    </row>
    <row r="1043" ht="12.75">
      <c r="C1043" s="3"/>
    </row>
    <row r="1044" ht="12.75">
      <c r="C1044" s="3"/>
    </row>
    <row r="1045" ht="12.75">
      <c r="C1045" s="3"/>
    </row>
    <row r="1046" ht="12.75">
      <c r="C1046" s="3"/>
    </row>
    <row r="1047" ht="12.75">
      <c r="C1047" s="3"/>
    </row>
    <row r="1048" ht="12.75">
      <c r="C1048" s="3"/>
    </row>
    <row r="1049" ht="12.75">
      <c r="C1049" s="3"/>
    </row>
    <row r="1050" ht="12.75">
      <c r="C1050" s="3"/>
    </row>
    <row r="1051" ht="12.75">
      <c r="C1051" s="3"/>
    </row>
    <row r="1052" ht="12.75">
      <c r="C1052" s="3"/>
    </row>
    <row r="1053" ht="12.75">
      <c r="C1053" s="3"/>
    </row>
    <row r="1054" ht="12.75">
      <c r="C1054" s="3"/>
    </row>
    <row r="1055" ht="12.75">
      <c r="C1055" s="3"/>
    </row>
    <row r="1056" ht="12.75">
      <c r="C1056" s="3"/>
    </row>
    <row r="1057" ht="12.75">
      <c r="C1057" s="3"/>
    </row>
    <row r="1058" ht="12.75">
      <c r="C1058" s="3"/>
    </row>
    <row r="1059" ht="12.75">
      <c r="C1059" s="3"/>
    </row>
    <row r="1060" ht="12.75">
      <c r="C1060" s="3"/>
    </row>
    <row r="1061" ht="12.75">
      <c r="C1061" s="3"/>
    </row>
    <row r="1062" ht="12.75">
      <c r="C1062" s="3"/>
    </row>
    <row r="1063" ht="12.75">
      <c r="C1063" s="3"/>
    </row>
    <row r="1064" ht="12.75">
      <c r="C1064" s="3"/>
    </row>
    <row r="1065" ht="12.75">
      <c r="C1065" s="3"/>
    </row>
    <row r="1066" ht="12.75">
      <c r="C1066" s="3"/>
    </row>
    <row r="1067" ht="12.75">
      <c r="C1067" s="3"/>
    </row>
    <row r="1068" ht="12.75">
      <c r="C1068" s="3"/>
    </row>
    <row r="1069" ht="12.75">
      <c r="C1069" s="3"/>
    </row>
    <row r="1070" ht="12.75">
      <c r="C1070" s="3"/>
    </row>
    <row r="1071" ht="12.75">
      <c r="C1071" s="3"/>
    </row>
    <row r="1072" ht="12.75">
      <c r="C1072" s="3"/>
    </row>
    <row r="1073" ht="12.75">
      <c r="C1073" s="3"/>
    </row>
    <row r="1074" ht="12.75">
      <c r="C1074" s="3"/>
    </row>
    <row r="1075" ht="12.75">
      <c r="C1075" s="3"/>
    </row>
    <row r="1076" ht="12.75">
      <c r="C1076" s="3"/>
    </row>
    <row r="1077" ht="12.75">
      <c r="C1077" s="3"/>
    </row>
    <row r="1078" ht="12.75">
      <c r="C1078" s="3"/>
    </row>
    <row r="1079" ht="12.75">
      <c r="C1079" s="3"/>
    </row>
    <row r="1080" ht="12.75">
      <c r="C1080" s="3"/>
    </row>
    <row r="1081" ht="12.75">
      <c r="C1081" s="3"/>
    </row>
    <row r="1082" ht="12.75">
      <c r="C1082" s="3"/>
    </row>
    <row r="1083" ht="12.75">
      <c r="C1083" s="3"/>
    </row>
    <row r="1084" ht="12.75">
      <c r="C1084" s="3"/>
    </row>
    <row r="1085" ht="12.75">
      <c r="C1085" s="3"/>
    </row>
    <row r="1086" ht="12.75">
      <c r="C1086" s="3"/>
    </row>
    <row r="1087" ht="12.75">
      <c r="C1087" s="3"/>
    </row>
    <row r="1088" ht="12.75">
      <c r="C1088" s="3"/>
    </row>
    <row r="1089" ht="12.75">
      <c r="C1089" s="3"/>
    </row>
    <row r="1090" ht="12.75">
      <c r="C1090" s="3"/>
    </row>
    <row r="1091" ht="12.75">
      <c r="C1091" s="3"/>
    </row>
    <row r="1092" ht="12.75">
      <c r="C1092" s="3"/>
    </row>
    <row r="1093" ht="12.75">
      <c r="C1093" s="3"/>
    </row>
    <row r="1094" ht="12.75">
      <c r="C1094" s="3"/>
    </row>
    <row r="1095" ht="12.75">
      <c r="C1095" s="3"/>
    </row>
    <row r="1096" ht="12.75">
      <c r="C1096" s="3"/>
    </row>
    <row r="1097" ht="12.75">
      <c r="C1097" s="3"/>
    </row>
    <row r="1098" ht="12.75">
      <c r="C1098" s="3"/>
    </row>
    <row r="1099" ht="12.75">
      <c r="C1099" s="3"/>
    </row>
    <row r="1100" ht="12.75">
      <c r="C1100" s="3"/>
    </row>
    <row r="1101" ht="12.75">
      <c r="C1101" s="3"/>
    </row>
    <row r="1102" ht="12.75">
      <c r="C1102" s="3"/>
    </row>
    <row r="1103" ht="12.75">
      <c r="C1103" s="3"/>
    </row>
    <row r="1104" ht="12.75">
      <c r="C1104" s="3"/>
    </row>
    <row r="1105" ht="12.75">
      <c r="C1105" s="3"/>
    </row>
    <row r="1106" ht="12.75">
      <c r="C1106" s="3"/>
    </row>
    <row r="1107" ht="12.75">
      <c r="C1107" s="3"/>
    </row>
    <row r="1108" ht="12.75">
      <c r="C1108" s="3"/>
    </row>
    <row r="1109" ht="12.75">
      <c r="C1109" s="3"/>
    </row>
    <row r="1110" ht="12.75">
      <c r="C1110" s="3"/>
    </row>
    <row r="1111" ht="12.75">
      <c r="C1111" s="3"/>
    </row>
    <row r="1112" ht="12.75">
      <c r="C1112" s="3"/>
    </row>
    <row r="1113" ht="12.75">
      <c r="C1113" s="3"/>
    </row>
    <row r="1114" ht="12.75">
      <c r="C1114" s="3"/>
    </row>
    <row r="1115" ht="12.75">
      <c r="C1115" s="3"/>
    </row>
    <row r="1116" ht="12.75">
      <c r="C1116" s="3"/>
    </row>
    <row r="1117" ht="12.75">
      <c r="C1117" s="3"/>
    </row>
    <row r="1118" ht="12.75">
      <c r="C1118" s="3"/>
    </row>
    <row r="1119" ht="12.75">
      <c r="C1119" s="3"/>
    </row>
    <row r="1120" ht="12.75">
      <c r="C1120" s="3"/>
    </row>
    <row r="1121" ht="12.75">
      <c r="C1121" s="3"/>
    </row>
    <row r="1122" ht="12.75">
      <c r="C1122" s="3"/>
    </row>
    <row r="1123" ht="12.75">
      <c r="C1123" s="3"/>
    </row>
    <row r="1124" ht="12.75">
      <c r="C1124" s="3"/>
    </row>
    <row r="1125" ht="12.75">
      <c r="C1125" s="3"/>
    </row>
    <row r="1126" ht="12.75">
      <c r="C1126" s="3"/>
    </row>
    <row r="1127" ht="12.75">
      <c r="C1127" s="3"/>
    </row>
    <row r="1128" ht="12.75">
      <c r="C1128" s="3"/>
    </row>
    <row r="1129" ht="12.75">
      <c r="C1129" s="3"/>
    </row>
    <row r="1130" ht="12.75">
      <c r="C1130" s="3"/>
    </row>
    <row r="1131" ht="12.75">
      <c r="C1131" s="3"/>
    </row>
    <row r="1132" ht="12.75">
      <c r="C1132" s="3"/>
    </row>
    <row r="1133" ht="12.75">
      <c r="C1133" s="3"/>
    </row>
    <row r="1134" ht="12.75">
      <c r="C1134" s="3"/>
    </row>
    <row r="1135" ht="12.75">
      <c r="C1135" s="3"/>
    </row>
    <row r="1136" ht="12.75">
      <c r="C1136" s="3"/>
    </row>
    <row r="1137" ht="12.75">
      <c r="C1137" s="3"/>
    </row>
    <row r="1138" ht="12.75">
      <c r="C1138" s="3"/>
    </row>
    <row r="1139" ht="12.75">
      <c r="C1139" s="3"/>
    </row>
    <row r="1140" ht="12.75">
      <c r="C1140" s="3"/>
    </row>
    <row r="1141" ht="12.75">
      <c r="C1141" s="3"/>
    </row>
    <row r="1142" ht="12.75">
      <c r="C1142" s="3"/>
    </row>
    <row r="1143" ht="12.75">
      <c r="C1143" s="3"/>
    </row>
    <row r="1144" ht="12.75">
      <c r="C1144" s="3"/>
    </row>
    <row r="1145" ht="12.75">
      <c r="C1145" s="3"/>
    </row>
    <row r="1146" ht="12.75">
      <c r="C1146" s="3"/>
    </row>
    <row r="1147" ht="12.75">
      <c r="C1147" s="3"/>
    </row>
    <row r="1148" ht="12.75">
      <c r="C1148" s="3"/>
    </row>
    <row r="1149" ht="12.75">
      <c r="C1149" s="3"/>
    </row>
    <row r="1150" ht="12.75">
      <c r="C1150" s="3"/>
    </row>
    <row r="1151" ht="12.75">
      <c r="C1151" s="3"/>
    </row>
    <row r="1152" ht="12.75">
      <c r="C1152" s="3"/>
    </row>
    <row r="1153" ht="12.75">
      <c r="C1153" s="3"/>
    </row>
    <row r="1154" ht="12.75">
      <c r="C1154" s="3"/>
    </row>
    <row r="1155" ht="12.75">
      <c r="C1155" s="3"/>
    </row>
    <row r="1156" ht="12.75">
      <c r="C1156" s="3"/>
    </row>
    <row r="1157" ht="12.75">
      <c r="C1157" s="3"/>
    </row>
    <row r="1158" ht="12.75">
      <c r="C1158" s="3"/>
    </row>
    <row r="1159" ht="12.75">
      <c r="C1159" s="3"/>
    </row>
    <row r="1160" ht="12.75">
      <c r="C1160" s="3"/>
    </row>
    <row r="1161" ht="12.75">
      <c r="C1161" s="3"/>
    </row>
    <row r="1162" ht="12.75">
      <c r="C1162" s="3"/>
    </row>
    <row r="1163" ht="12.75">
      <c r="C1163" s="3"/>
    </row>
    <row r="1164" ht="12.75">
      <c r="C1164" s="3"/>
    </row>
    <row r="1165" ht="12.75">
      <c r="C1165" s="3"/>
    </row>
    <row r="1166" ht="12.75">
      <c r="C1166" s="3"/>
    </row>
    <row r="1167" ht="12.75">
      <c r="C1167" s="3"/>
    </row>
    <row r="1168" ht="12.75">
      <c r="C1168" s="3"/>
    </row>
    <row r="1169" ht="12.75">
      <c r="C1169" s="3"/>
    </row>
    <row r="1170" ht="12.75">
      <c r="C1170" s="3"/>
    </row>
    <row r="1171" ht="12.75">
      <c r="C1171" s="3"/>
    </row>
    <row r="1172" ht="12.75">
      <c r="C1172" s="3"/>
    </row>
    <row r="1173" ht="12.75">
      <c r="C1173" s="3"/>
    </row>
    <row r="1174" ht="12.75">
      <c r="C1174" s="3"/>
    </row>
    <row r="1175" ht="12.75">
      <c r="C1175" s="3"/>
    </row>
    <row r="1176" ht="12.75">
      <c r="C1176" s="3"/>
    </row>
    <row r="1177" ht="12.75">
      <c r="C1177" s="3"/>
    </row>
    <row r="1178" ht="12.75">
      <c r="C1178" s="3"/>
    </row>
    <row r="1179" ht="12.75">
      <c r="C1179" s="3"/>
    </row>
    <row r="1180" ht="12.75">
      <c r="C1180" s="3"/>
    </row>
    <row r="1181" ht="12.75">
      <c r="C1181" s="3"/>
    </row>
    <row r="1182" ht="12.75">
      <c r="C1182" s="3"/>
    </row>
    <row r="1183" ht="12.75">
      <c r="C1183" s="3"/>
    </row>
    <row r="1184" ht="12.75">
      <c r="C1184" s="3"/>
    </row>
    <row r="1185" ht="12.75">
      <c r="C1185" s="3"/>
    </row>
    <row r="1186" ht="12.75">
      <c r="C1186" s="3"/>
    </row>
    <row r="1187" ht="12.75">
      <c r="C1187" s="3"/>
    </row>
    <row r="1188" ht="12.75">
      <c r="C1188" s="3"/>
    </row>
    <row r="1189" ht="12.75">
      <c r="C1189" s="3"/>
    </row>
    <row r="1190" ht="12.75">
      <c r="C1190" s="3"/>
    </row>
    <row r="1191" ht="12.75">
      <c r="C1191" s="3"/>
    </row>
    <row r="1192" ht="12.75">
      <c r="C1192" s="3"/>
    </row>
    <row r="1193" ht="12.75">
      <c r="C1193" s="3"/>
    </row>
    <row r="1194" ht="12.75">
      <c r="C1194" s="3"/>
    </row>
    <row r="1195" ht="12.75">
      <c r="C1195" s="3"/>
    </row>
    <row r="1196" ht="12.75">
      <c r="C1196" s="3"/>
    </row>
    <row r="1197" ht="12.75">
      <c r="C1197" s="3"/>
    </row>
    <row r="1198" ht="12.75">
      <c r="C1198" s="3"/>
    </row>
    <row r="1199" ht="12.75">
      <c r="C1199" s="3"/>
    </row>
    <row r="1200" ht="12.75">
      <c r="C1200" s="3"/>
    </row>
    <row r="1201" ht="12.75">
      <c r="C1201" s="3"/>
    </row>
    <row r="1202" ht="12.75">
      <c r="C1202" s="3"/>
    </row>
    <row r="1203" ht="12.75">
      <c r="C1203" s="3"/>
    </row>
    <row r="1204" ht="12.75">
      <c r="C1204" s="3"/>
    </row>
    <row r="1205" ht="12.75">
      <c r="C1205" s="3"/>
    </row>
    <row r="1206" ht="12.75">
      <c r="C1206" s="3"/>
    </row>
    <row r="1207" ht="12.75">
      <c r="C1207" s="3"/>
    </row>
    <row r="1208" ht="12.75">
      <c r="C1208" s="3"/>
    </row>
    <row r="1209" ht="12.75">
      <c r="C1209" s="3"/>
    </row>
    <row r="1210" ht="12.75">
      <c r="C1210" s="3"/>
    </row>
    <row r="1211" ht="12.75">
      <c r="C1211" s="3"/>
    </row>
    <row r="1212" ht="12.75">
      <c r="C1212" s="3"/>
    </row>
    <row r="1213" ht="12.75">
      <c r="C1213" s="3"/>
    </row>
    <row r="1214" ht="12.75">
      <c r="C1214" s="3"/>
    </row>
    <row r="1215" ht="12.75">
      <c r="C1215" s="3"/>
    </row>
    <row r="1216" ht="12.75">
      <c r="C1216" s="3"/>
    </row>
    <row r="1217" ht="12.75">
      <c r="C1217" s="3"/>
    </row>
    <row r="1218" ht="12.75">
      <c r="C1218" s="3"/>
    </row>
    <row r="1219" ht="12.75">
      <c r="C1219" s="3"/>
    </row>
    <row r="1220" ht="12.75">
      <c r="C1220" s="3"/>
    </row>
    <row r="1221" ht="12.75">
      <c r="C1221" s="3"/>
    </row>
    <row r="1222" ht="12.75">
      <c r="C1222" s="3"/>
    </row>
    <row r="1223" ht="12.75">
      <c r="C1223" s="3"/>
    </row>
    <row r="1224" ht="12.75">
      <c r="C1224" s="3"/>
    </row>
    <row r="1225" ht="12.75">
      <c r="C1225" s="3"/>
    </row>
    <row r="1226" ht="12.75">
      <c r="C1226" s="3"/>
    </row>
    <row r="1227" ht="12.75">
      <c r="C1227" s="3"/>
    </row>
    <row r="1228" ht="12.75">
      <c r="C1228" s="3"/>
    </row>
    <row r="1229" ht="12.75">
      <c r="C1229" s="3"/>
    </row>
    <row r="1230" ht="12.75">
      <c r="C1230" s="3"/>
    </row>
    <row r="1231" ht="12.75">
      <c r="C1231" s="3"/>
    </row>
    <row r="1232" ht="12.75">
      <c r="C1232" s="3"/>
    </row>
    <row r="1233" ht="12.75">
      <c r="C1233" s="3"/>
    </row>
    <row r="1234" ht="12.75">
      <c r="C1234" s="3"/>
    </row>
    <row r="1235" ht="12.75">
      <c r="C1235" s="3"/>
    </row>
    <row r="1236" ht="12.75">
      <c r="C1236" s="3"/>
    </row>
    <row r="1237" ht="12.75">
      <c r="C1237" s="3"/>
    </row>
    <row r="1238" ht="12.75">
      <c r="C1238" s="3"/>
    </row>
    <row r="1239" ht="12.75">
      <c r="C1239" s="3"/>
    </row>
    <row r="1240" ht="12.75">
      <c r="C1240" s="3"/>
    </row>
    <row r="1241" ht="12.75">
      <c r="C1241" s="3"/>
    </row>
    <row r="1242" ht="12.75">
      <c r="C1242" s="3"/>
    </row>
    <row r="1243" ht="12.75">
      <c r="C1243" s="3"/>
    </row>
    <row r="1244" ht="12.75">
      <c r="C1244" s="3"/>
    </row>
    <row r="1245" ht="12.75">
      <c r="C1245" s="3"/>
    </row>
    <row r="1246" ht="12.75">
      <c r="C1246" s="3"/>
    </row>
    <row r="1247" ht="12.75">
      <c r="C1247" s="3"/>
    </row>
    <row r="1248" ht="12.75">
      <c r="C1248" s="3"/>
    </row>
    <row r="1249" ht="12.75">
      <c r="C1249" s="3"/>
    </row>
    <row r="1250" ht="12.75">
      <c r="C1250" s="3"/>
    </row>
    <row r="1251" ht="12.75">
      <c r="C1251" s="3"/>
    </row>
    <row r="1252" ht="12.75">
      <c r="C1252" s="3"/>
    </row>
    <row r="1253" ht="12.75">
      <c r="C1253" s="3"/>
    </row>
    <row r="1254" ht="12.75">
      <c r="C1254" s="3"/>
    </row>
    <row r="1255" ht="12.75">
      <c r="C1255" s="3"/>
    </row>
    <row r="1256" ht="12.75">
      <c r="C1256" s="3"/>
    </row>
    <row r="1257" ht="12.75">
      <c r="C1257" s="3"/>
    </row>
    <row r="1258" ht="12.75">
      <c r="C1258" s="3"/>
    </row>
    <row r="1259" ht="12.75">
      <c r="C1259" s="3"/>
    </row>
    <row r="1260" ht="12.75">
      <c r="C1260" s="3"/>
    </row>
    <row r="1261" ht="12.75">
      <c r="C1261" s="3"/>
    </row>
    <row r="1262" ht="12.75">
      <c r="C1262" s="3"/>
    </row>
    <row r="1263" ht="12.75">
      <c r="C1263" s="3"/>
    </row>
    <row r="1264" ht="12.75">
      <c r="C1264" s="3"/>
    </row>
    <row r="1265" ht="12.75">
      <c r="C1265" s="3"/>
    </row>
    <row r="1266" ht="12.75">
      <c r="C1266" s="3"/>
    </row>
    <row r="1267" ht="12.75">
      <c r="C1267" s="3"/>
    </row>
    <row r="1268" ht="12.75">
      <c r="C1268" s="3"/>
    </row>
    <row r="1269" ht="12.75">
      <c r="C1269" s="3"/>
    </row>
    <row r="1270" ht="12.75">
      <c r="C1270" s="3"/>
    </row>
    <row r="1271" ht="12.75">
      <c r="C1271" s="3"/>
    </row>
    <row r="1272" ht="12.75">
      <c r="C1272" s="3"/>
    </row>
    <row r="1273" ht="12.75">
      <c r="C1273" s="3"/>
    </row>
    <row r="1274" ht="12.75">
      <c r="C1274" s="3"/>
    </row>
    <row r="1275" ht="12.75">
      <c r="C1275" s="3"/>
    </row>
    <row r="1276" ht="12.75">
      <c r="C1276" s="3"/>
    </row>
    <row r="1277" ht="12.75">
      <c r="C1277" s="3"/>
    </row>
    <row r="1278" ht="12.75">
      <c r="C1278" s="3"/>
    </row>
    <row r="1279" ht="12.75">
      <c r="C1279" s="3"/>
    </row>
    <row r="1280" ht="12.75">
      <c r="C1280" s="3"/>
    </row>
    <row r="1281" ht="12.75">
      <c r="C1281" s="3"/>
    </row>
    <row r="1282" ht="12.75">
      <c r="C1282" s="3"/>
    </row>
    <row r="1283" ht="12.75">
      <c r="C1283" s="3"/>
    </row>
    <row r="1284" ht="12.75">
      <c r="C1284" s="3"/>
    </row>
    <row r="1285" ht="12.75">
      <c r="C1285" s="3"/>
    </row>
    <row r="1286" ht="12.75">
      <c r="C1286" s="3"/>
    </row>
    <row r="1287" ht="12.75">
      <c r="C1287" s="3"/>
    </row>
    <row r="1288" ht="12.75">
      <c r="C1288" s="3"/>
    </row>
    <row r="1289" ht="12.75">
      <c r="C1289" s="3"/>
    </row>
    <row r="1290" ht="12.75">
      <c r="C1290" s="3"/>
    </row>
    <row r="1291" ht="12.75">
      <c r="C1291" s="3"/>
    </row>
    <row r="1292" ht="12.75">
      <c r="C1292" s="3"/>
    </row>
    <row r="1293" ht="12.75">
      <c r="C1293" s="3"/>
    </row>
    <row r="1294" ht="12.75">
      <c r="C1294" s="3"/>
    </row>
    <row r="1295" ht="12.75">
      <c r="C1295" s="3"/>
    </row>
    <row r="1296" ht="12.75">
      <c r="C1296" s="3"/>
    </row>
    <row r="1297" ht="12.75">
      <c r="C1297" s="3"/>
    </row>
    <row r="1298" ht="12.75">
      <c r="C1298" s="3"/>
    </row>
    <row r="1299" ht="12.75">
      <c r="C1299" s="3"/>
    </row>
    <row r="1300" ht="12.75">
      <c r="C1300" s="3"/>
    </row>
    <row r="1301" ht="12.75">
      <c r="C1301" s="3"/>
    </row>
    <row r="1302" ht="12.75">
      <c r="C1302" s="3"/>
    </row>
    <row r="1303" ht="12.75">
      <c r="C1303" s="3"/>
    </row>
    <row r="1304" ht="12.75">
      <c r="C1304" s="3"/>
    </row>
    <row r="1305" ht="12.75">
      <c r="C1305" s="3"/>
    </row>
    <row r="1306" ht="12.75">
      <c r="C1306" s="3"/>
    </row>
    <row r="1307" ht="12.75">
      <c r="C1307" s="3"/>
    </row>
    <row r="1308" ht="12.75">
      <c r="C1308" s="3"/>
    </row>
    <row r="1309" ht="12.75">
      <c r="C1309" s="3"/>
    </row>
    <row r="1310" ht="12.75">
      <c r="C1310" s="3"/>
    </row>
    <row r="1311" ht="12.75">
      <c r="C1311" s="3"/>
    </row>
    <row r="1312" ht="12.75">
      <c r="C1312" s="3"/>
    </row>
    <row r="1313" ht="12.75">
      <c r="C1313" s="3"/>
    </row>
    <row r="1314" ht="12.75">
      <c r="C1314" s="3"/>
    </row>
    <row r="1315" ht="12.75">
      <c r="C1315" s="3"/>
    </row>
    <row r="1316" ht="12.75">
      <c r="C1316" s="3"/>
    </row>
    <row r="1317" ht="12.75">
      <c r="C1317" s="3"/>
    </row>
    <row r="1318" ht="12.75">
      <c r="C1318" s="3"/>
    </row>
    <row r="1319" ht="12.75">
      <c r="C1319" s="3"/>
    </row>
    <row r="1320" ht="12.75">
      <c r="C1320" s="3"/>
    </row>
    <row r="1321" ht="12.75">
      <c r="C1321" s="3"/>
    </row>
    <row r="1322" ht="12.75">
      <c r="C1322" s="3"/>
    </row>
    <row r="1323" ht="12.75">
      <c r="C1323" s="3"/>
    </row>
    <row r="1324" ht="12.75">
      <c r="C1324" s="3"/>
    </row>
    <row r="1325" ht="12.75">
      <c r="C1325" s="3"/>
    </row>
    <row r="1326" ht="12.75">
      <c r="C1326" s="3"/>
    </row>
    <row r="1327" ht="12.75">
      <c r="C1327" s="3"/>
    </row>
    <row r="1328" ht="12.75">
      <c r="C1328" s="3"/>
    </row>
    <row r="1329" ht="12.75">
      <c r="C1329" s="3"/>
    </row>
    <row r="1330" ht="12.75">
      <c r="C1330" s="3"/>
    </row>
    <row r="1331" ht="12.75">
      <c r="C1331" s="3"/>
    </row>
    <row r="1332" ht="12.75">
      <c r="C1332" s="3"/>
    </row>
    <row r="1333" ht="12.75">
      <c r="C1333" s="3"/>
    </row>
    <row r="1334" ht="12.75">
      <c r="C1334" s="3"/>
    </row>
    <row r="1335" ht="12.75">
      <c r="C1335" s="3"/>
    </row>
    <row r="1336" ht="12.75">
      <c r="C1336" s="3"/>
    </row>
    <row r="1337" ht="12.75">
      <c r="C1337" s="3"/>
    </row>
    <row r="1338" ht="12.75">
      <c r="C1338" s="3"/>
    </row>
    <row r="1339" ht="12.75">
      <c r="C1339" s="3"/>
    </row>
    <row r="1340" ht="12.75">
      <c r="C1340" s="3"/>
    </row>
    <row r="1341" ht="12.75">
      <c r="C1341" s="3"/>
    </row>
    <row r="1342" ht="12.75">
      <c r="C1342" s="3"/>
    </row>
    <row r="1343" ht="12.75">
      <c r="C1343" s="3"/>
    </row>
    <row r="1344" ht="12.75">
      <c r="C1344" s="3"/>
    </row>
    <row r="1345" ht="12.75">
      <c r="C1345" s="3"/>
    </row>
    <row r="1346" ht="12.75">
      <c r="C1346" s="3"/>
    </row>
    <row r="1347" ht="12.75">
      <c r="C1347" s="3"/>
    </row>
    <row r="1348" ht="12.75">
      <c r="C1348" s="3"/>
    </row>
    <row r="1349" ht="12.75">
      <c r="C1349" s="3"/>
    </row>
    <row r="1350" ht="12.75">
      <c r="C1350" s="3"/>
    </row>
    <row r="1351" ht="12.75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</sheetData>
  <mergeCells count="11">
    <mergeCell ref="U4:AC4"/>
    <mergeCell ref="T4:T5"/>
    <mergeCell ref="S4:S5"/>
    <mergeCell ref="R4:R5"/>
    <mergeCell ref="A2:P2"/>
    <mergeCell ref="A4:A5"/>
    <mergeCell ref="B4:B5"/>
    <mergeCell ref="C4:C5"/>
    <mergeCell ref="D4:H4"/>
    <mergeCell ref="J4:L4"/>
    <mergeCell ref="N4:P4"/>
  </mergeCells>
  <printOptions horizontalCentered="1"/>
  <pageMargins left="0.3937007874015748" right="0.1968503937007874" top="0.4724409448818898" bottom="0.4724409448818898" header="0.31496062992125984" footer="0.1968503937007874"/>
  <pageSetup horizontalDpi="600" verticalDpi="600" orientation="landscape" paperSize="9" scale="9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2007-11-08T14:17:23Z</cp:lastPrinted>
  <dcterms:created xsi:type="dcterms:W3CDTF">2002-08-26T10:16:33Z</dcterms:created>
  <dcterms:modified xsi:type="dcterms:W3CDTF">2007-11-09T12:07:49Z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943750159</vt:i4>
  </property>
  <property fmtid="{D5CDD505-2E9C-101B-9397-08002B2CF9AE}" pid="3" name="_EmailSubject">
    <vt:lpwstr>4.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-1716797415</vt:i4>
  </property>
</Properties>
</file>